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'宇部市①'!$A$1:$AE$80</definedName>
    <definedName name="_xlnm.Print_Area" localSheetId="4">'宇部市②'!$A$1:$AE$75</definedName>
    <definedName name="_xlnm.Print_Area" localSheetId="1">'下関市①'!$A$1:$AE$81</definedName>
    <definedName name="_xlnm.Print_Area" localSheetId="2">'下関市②'!$A$1:$AE$89</definedName>
    <definedName name="_xlnm.Print_Area" localSheetId="10">'下松市・光市'!$A$1:$AE$85</definedName>
    <definedName name="_xlnm.Print_Area" localSheetId="5">'山口市①'!$A$1:$AE$74</definedName>
    <definedName name="_xlnm.Print_Area" localSheetId="6">'山口市②③'!$A$1:$AE$85</definedName>
    <definedName name="_xlnm.Print_Area" localSheetId="9">'周南市'!$A$1:$AE$94</definedName>
    <definedName name="_xlnm.Print_Area" localSheetId="0">'集計表'!$A$1:$AF$131</definedName>
    <definedName name="_xlnm.Print_Area" localSheetId="7">'防府市①'!$A$1:$AE$77</definedName>
    <definedName name="_xlnm.Print_Area" localSheetId="8">'防府市②・山口市③'!$A$1:$AE$75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<sst xmlns="http://schemas.openxmlformats.org/spreadsheetml/2006/main" count="3217" uniqueCount="2558">
  <si>
    <t>光市</t>
  </si>
  <si>
    <t>潮音3･4･5</t>
  </si>
  <si>
    <t>旗岡1･2</t>
  </si>
  <si>
    <t>旗岡3･4･5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</si>
  <si>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</si>
  <si>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</si>
  <si>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</si>
  <si>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</si>
  <si>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</si>
  <si>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</si>
  <si>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</si>
  <si>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</si>
  <si>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</si>
  <si>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</si>
  <si>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</si>
  <si>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</si>
  <si>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</si>
  <si>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</si>
  <si>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</si>
  <si>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</si>
  <si>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</si>
  <si>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</si>
  <si>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</si>
  <si>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</si>
  <si>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</si>
  <si>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</si>
  <si>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</si>
  <si>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</si>
  <si>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</si>
  <si>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</si>
  <si>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</si>
  <si>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</si>
  <si>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</si>
  <si>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</si>
  <si>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</si>
  <si>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</si>
  <si>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</si>
  <si>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</si>
  <si>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</si>
  <si>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</si>
  <si>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</si>
  <si>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</si>
  <si>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</si>
  <si>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</si>
  <si>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</si>
  <si>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</si>
  <si>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</si>
  <si>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</si>
  <si>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</si>
  <si>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</si>
  <si>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</si>
  <si>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</si>
  <si>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</si>
  <si>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</si>
  <si>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</si>
  <si>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</si>
  <si>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</si>
  <si>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</si>
  <si>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</si>
  <si>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</si>
  <si>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</si>
  <si>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</si>
  <si>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</si>
  <si>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</si>
  <si>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</si>
  <si>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</si>
  <si>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</si>
  <si>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</si>
  <si>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</si>
  <si>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</si>
  <si>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</si>
  <si>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</si>
  <si>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</si>
  <si>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</si>
  <si>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</si>
  <si>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</si>
  <si>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</si>
  <si>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</si>
  <si>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</si>
  <si>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</si>
  <si>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</si>
  <si>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</si>
  <si>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</si>
  <si>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</si>
  <si>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</si>
  <si>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</si>
  <si>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</si>
  <si>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</si>
  <si>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</si>
  <si>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</si>
  <si>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</si>
  <si>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</si>
  <si>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</si>
  <si>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</si>
  <si>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</si>
  <si>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</si>
  <si>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</si>
  <si>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</si>
  <si>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</si>
  <si>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</si>
  <si>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</si>
  <si>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</si>
  <si>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</si>
  <si>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</si>
  <si>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</si>
  <si>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</si>
  <si>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</si>
  <si>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</si>
  <si>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</si>
  <si>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</si>
  <si>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</si>
  <si>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</si>
  <si>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</si>
  <si>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</si>
  <si>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</si>
  <si>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</si>
  <si>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</si>
  <si>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</si>
  <si>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</si>
  <si>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</si>
  <si>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</si>
  <si>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</si>
  <si>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</si>
  <si>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</si>
  <si>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</si>
  <si>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</si>
  <si>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</si>
  <si>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</si>
  <si>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</si>
  <si>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</si>
  <si>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</si>
  <si>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</si>
  <si>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</si>
  <si>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</si>
  <si>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</si>
  <si>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</si>
  <si>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</si>
  <si>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</si>
  <si>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</si>
  <si>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</si>
  <si>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</si>
  <si>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</si>
  <si>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</si>
  <si>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</si>
  <si>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</si>
  <si>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</si>
  <si>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</si>
  <si>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</si>
  <si>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</si>
  <si>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</si>
  <si>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</si>
  <si>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</si>
  <si>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</si>
  <si>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</si>
  <si>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</si>
  <si>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</si>
  <si>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</si>
  <si>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</si>
  <si>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</si>
  <si>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</si>
  <si>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</si>
  <si>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</si>
  <si>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</si>
  <si>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</si>
  <si>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</si>
  <si>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</si>
  <si>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</si>
  <si>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</si>
  <si>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</si>
  <si>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</si>
  <si>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</si>
  <si>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</si>
  <si>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</si>
  <si>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</si>
  <si>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</si>
  <si>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</si>
  <si>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</si>
  <si>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</si>
  <si>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</si>
  <si>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</si>
  <si>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</si>
  <si>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</si>
  <si>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</si>
  <si>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</si>
  <si>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</si>
  <si>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</si>
  <si>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</si>
  <si>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</si>
  <si>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</si>
  <si>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</si>
  <si>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</si>
  <si>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</si>
  <si>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</si>
  <si>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</si>
  <si>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</si>
  <si>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J -05①</t>
  </si>
  <si>
    <t>J -05②</t>
  </si>
  <si>
    <t>石原・有富</t>
  </si>
  <si>
    <t>川中本町2・川中本町・伊倉1・3</t>
  </si>
  <si>
    <t>川中本町1</t>
  </si>
  <si>
    <t>黒門・黒門南・羽衣・羽衣南</t>
  </si>
  <si>
    <t>前八幡・八幡・港町・扇町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</si>
  <si>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</si>
  <si>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</si>
  <si>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</si>
  <si>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</si>
  <si>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</si>
  <si>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</si>
  <si>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</si>
  <si>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</si>
  <si>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</si>
  <si>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</si>
  <si>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</si>
  <si>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</si>
  <si>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</si>
  <si>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</si>
  <si>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</si>
  <si>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</si>
  <si>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</si>
  <si>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</si>
  <si>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</si>
  <si>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</si>
  <si>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孝田，城ヶ丘1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</si>
  <si>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</si>
  <si>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</si>
  <si>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</si>
  <si>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</si>
  <si>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</si>
  <si>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</si>
  <si>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</si>
  <si>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</si>
  <si>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</si>
  <si>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</si>
  <si>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中村3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</si>
  <si>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</si>
  <si>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</si>
  <si>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</si>
  <si>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</si>
  <si>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</si>
  <si>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</si>
  <si>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</si>
  <si>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</si>
  <si>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</si>
  <si>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</si>
  <si>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</si>
  <si>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</si>
  <si>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</si>
  <si>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</si>
  <si>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</si>
  <si>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</si>
  <si>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</si>
  <si>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</si>
  <si>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</si>
  <si>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</si>
  <si>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</si>
  <si>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</si>
  <si>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</si>
  <si>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</si>
  <si>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</si>
  <si>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</si>
  <si>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</si>
  <si>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</si>
  <si>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</si>
  <si>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</si>
  <si>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</si>
  <si>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</si>
  <si>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</si>
  <si>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</si>
  <si>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</si>
  <si>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</si>
  <si>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</si>
  <si>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</si>
  <si>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</si>
  <si>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</si>
  <si>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</si>
  <si>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</si>
  <si>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</si>
  <si>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</si>
  <si>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</si>
  <si>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</si>
  <si>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</si>
  <si>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</si>
  <si>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</si>
  <si>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</si>
  <si>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</si>
  <si>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</si>
  <si>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</si>
  <si>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</si>
  <si>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</si>
  <si>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</si>
  <si>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</si>
  <si>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</si>
  <si>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</si>
  <si>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</si>
  <si>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</si>
  <si>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</si>
  <si>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</si>
  <si>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</si>
  <si>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</si>
  <si>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</si>
  <si>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</si>
  <si>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</si>
  <si>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</si>
  <si>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</si>
  <si>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</si>
  <si>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</si>
  <si>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</si>
  <si>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</si>
  <si>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</si>
  <si>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</si>
  <si>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</si>
  <si>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</si>
  <si>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</si>
  <si>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</si>
  <si>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</si>
  <si>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</si>
  <si>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</si>
  <si>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</si>
  <si>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</si>
  <si>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</si>
  <si>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</si>
  <si>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</si>
  <si>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-01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</si>
  <si>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</si>
  <si>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</si>
  <si>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</si>
  <si>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</si>
  <si>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</si>
  <si>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</si>
  <si>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</si>
  <si>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</si>
  <si>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</si>
  <si>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</si>
  <si>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</si>
  <si>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</si>
  <si>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</si>
  <si>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</si>
  <si>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</si>
  <si>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</si>
  <si>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</si>
  <si>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</si>
  <si>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</si>
  <si>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</si>
  <si>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</si>
  <si>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</si>
  <si>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</si>
  <si>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</si>
  <si>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</si>
  <si>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-29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</si>
  <si>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</si>
  <si>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</si>
  <si>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</si>
  <si>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</si>
  <si>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</si>
  <si>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</si>
  <si>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</si>
  <si>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</si>
  <si>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</si>
  <si>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</si>
  <si>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</si>
  <si>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</si>
  <si>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</si>
  <si>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</si>
  <si>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</si>
  <si>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</si>
  <si>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</si>
  <si>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</si>
  <si>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</si>
  <si>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</si>
  <si>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-19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</si>
  <si>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</si>
  <si>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</si>
  <si>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</si>
  <si>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</si>
  <si>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</si>
  <si>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</si>
  <si>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</si>
  <si>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</si>
  <si>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-29</t>
  </si>
  <si>
    <t>E -30</t>
  </si>
  <si>
    <t>E -31</t>
  </si>
  <si>
    <t>E -32</t>
  </si>
  <si>
    <t>E -33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</si>
  <si>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</si>
  <si>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</si>
  <si>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</si>
  <si>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</si>
  <si>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</si>
  <si>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</si>
  <si>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</si>
  <si>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</si>
  <si>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</si>
  <si>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</si>
  <si>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</si>
  <si>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</si>
  <si>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</si>
  <si>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</si>
  <si>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</si>
  <si>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</si>
  <si>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</si>
  <si>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</si>
  <si>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</si>
  <si>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</si>
  <si>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</si>
  <si>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</si>
  <si>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</si>
  <si>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-23</t>
  </si>
  <si>
    <t>D -24</t>
  </si>
  <si>
    <t>D -26</t>
  </si>
  <si>
    <t>D -28</t>
  </si>
  <si>
    <t>D -29</t>
  </si>
  <si>
    <t>D -30</t>
  </si>
  <si>
    <t>D -31</t>
  </si>
  <si>
    <t>D -32</t>
  </si>
  <si>
    <t>D -33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</si>
  <si>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</si>
  <si>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</si>
  <si>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</si>
  <si>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</si>
  <si>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</si>
  <si>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</si>
  <si>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</si>
  <si>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</si>
  <si>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</si>
  <si>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</si>
  <si>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</si>
  <si>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</si>
  <si>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</si>
  <si>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</si>
  <si>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</si>
  <si>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</si>
  <si>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</si>
  <si>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</si>
  <si>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</si>
  <si>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</si>
  <si>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</si>
  <si>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</si>
  <si>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</si>
  <si>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</si>
  <si>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</si>
  <si>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</si>
  <si>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</si>
  <si>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</si>
  <si>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</si>
  <si>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</si>
  <si>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</si>
  <si>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</si>
  <si>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</si>
  <si>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</si>
  <si>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</si>
  <si>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</si>
  <si>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</si>
  <si>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</si>
  <si>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</si>
  <si>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</si>
  <si>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</si>
  <si>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</si>
  <si>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</si>
  <si>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</si>
  <si>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</si>
  <si>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</si>
  <si>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</si>
  <si>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</si>
  <si>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</si>
  <si>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</si>
  <si>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</si>
  <si>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</si>
  <si>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</si>
  <si>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</si>
  <si>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</si>
  <si>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</si>
  <si>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</si>
  <si>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</si>
  <si>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</si>
  <si>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</si>
  <si>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</si>
  <si>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</si>
  <si>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</si>
  <si>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</si>
  <si>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</si>
  <si>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</si>
  <si>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</si>
  <si>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</si>
  <si>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</si>
  <si>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</si>
  <si>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</si>
  <si>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</si>
  <si>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</si>
  <si>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</si>
  <si>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</si>
  <si>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</si>
  <si>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</si>
  <si>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</si>
  <si>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-11</t>
  </si>
  <si>
    <t>H -12</t>
  </si>
  <si>
    <t>H -13</t>
  </si>
  <si>
    <t>H -15</t>
  </si>
  <si>
    <t>H -16</t>
  </si>
  <si>
    <t>H -18</t>
  </si>
  <si>
    <t>H -19</t>
  </si>
  <si>
    <t>H -21</t>
  </si>
  <si>
    <t>H -22</t>
  </si>
  <si>
    <t>H -23</t>
  </si>
  <si>
    <t>H -24</t>
  </si>
  <si>
    <t>H -26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</si>
  <si>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</si>
  <si>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</si>
  <si>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</si>
  <si>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</si>
  <si>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</si>
  <si>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</si>
  <si>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</si>
  <si>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</si>
  <si>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</si>
  <si>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</si>
  <si>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</si>
  <si>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</si>
  <si>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</si>
  <si>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</si>
  <si>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</si>
  <si>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</si>
  <si>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</si>
  <si>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</si>
  <si>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</si>
  <si>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</si>
  <si>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</si>
  <si>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</si>
  <si>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</si>
  <si>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</si>
  <si>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</si>
  <si>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</si>
  <si>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</si>
  <si>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</si>
  <si>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</si>
  <si>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</si>
  <si>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</si>
  <si>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</si>
  <si>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</si>
  <si>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</si>
  <si>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</si>
  <si>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</si>
  <si>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</si>
  <si>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</si>
  <si>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-01</t>
  </si>
  <si>
    <t>J -02</t>
  </si>
  <si>
    <t>J -03</t>
  </si>
  <si>
    <t>J -05</t>
  </si>
  <si>
    <t>J -07</t>
  </si>
  <si>
    <t>J -08</t>
  </si>
  <si>
    <t>J -09</t>
  </si>
  <si>
    <t>J -10</t>
  </si>
  <si>
    <t>J -11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</si>
  <si>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</si>
  <si>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</si>
  <si>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</si>
  <si>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</si>
  <si>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</si>
  <si>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</si>
  <si>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</si>
  <si>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</si>
  <si>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</si>
  <si>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</si>
  <si>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</si>
  <si>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</si>
  <si>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</si>
  <si>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</si>
  <si>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</si>
  <si>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</si>
  <si>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</si>
  <si>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</si>
  <si>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</si>
  <si>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</si>
  <si>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</si>
  <si>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</si>
  <si>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</si>
  <si>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</si>
  <si>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</si>
  <si>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</si>
  <si>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</si>
  <si>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</si>
  <si>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</si>
  <si>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</si>
  <si>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</si>
  <si>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</si>
  <si>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</si>
  <si>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</si>
  <si>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</si>
  <si>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</si>
  <si>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</si>
  <si>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</si>
  <si>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</si>
  <si>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</si>
  <si>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</si>
  <si>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</si>
  <si>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</si>
  <si>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</si>
  <si>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</si>
  <si>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</si>
  <si>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</si>
  <si>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</si>
  <si>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</si>
  <si>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</si>
  <si>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</si>
  <si>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</si>
  <si>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</si>
  <si>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</si>
  <si>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</si>
  <si>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</si>
  <si>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</si>
  <si>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</si>
  <si>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熊野2・3</t>
  </si>
  <si>
    <t>安岡1</t>
  </si>
  <si>
    <t>富任1・2・3</t>
  </si>
  <si>
    <t>梶栗3・4・5</t>
  </si>
  <si>
    <t>富任6</t>
  </si>
  <si>
    <t>横野1・安岡本2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</si>
  <si>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</si>
  <si>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</si>
  <si>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</si>
  <si>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</si>
  <si>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</si>
  <si>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</si>
  <si>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</si>
  <si>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</si>
  <si>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</si>
  <si>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</si>
  <si>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</si>
  <si>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</si>
  <si>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</si>
  <si>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</si>
  <si>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</si>
  <si>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</si>
  <si>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</si>
  <si>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</si>
  <si>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</si>
  <si>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</si>
  <si>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</si>
  <si>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</si>
  <si>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</si>
  <si>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</si>
  <si>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</si>
  <si>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</si>
  <si>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</si>
  <si>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</si>
  <si>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</si>
  <si>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</si>
  <si>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</si>
  <si>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</si>
  <si>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</si>
  <si>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</si>
  <si>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</si>
  <si>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</si>
  <si>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角倉1・4、江の浦9、福浦3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</si>
  <si>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</si>
  <si>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</si>
  <si>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</si>
  <si>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</si>
  <si>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</si>
  <si>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</si>
  <si>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</si>
  <si>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</si>
  <si>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</si>
  <si>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</si>
  <si>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</si>
  <si>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</si>
  <si>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</si>
  <si>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</si>
  <si>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</si>
  <si>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</si>
  <si>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</si>
  <si>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</si>
  <si>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</si>
  <si>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</si>
  <si>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</si>
  <si>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</si>
  <si>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</si>
  <si>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</si>
  <si>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</si>
  <si>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</si>
  <si>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</si>
  <si>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</si>
  <si>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</si>
  <si>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</si>
  <si>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</si>
  <si>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</si>
  <si>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</si>
  <si>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</si>
  <si>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</si>
  <si>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</si>
  <si>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</si>
  <si>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</si>
  <si>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</si>
  <si>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</si>
  <si>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</si>
  <si>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</si>
  <si>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</si>
  <si>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</si>
  <si>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</si>
  <si>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</si>
  <si>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</si>
  <si>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</si>
  <si>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</si>
  <si>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</si>
  <si>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</si>
  <si>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</si>
  <si>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</si>
  <si>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</si>
  <si>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</si>
  <si>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</si>
  <si>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</si>
  <si>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</si>
  <si>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</si>
  <si>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</si>
  <si>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</si>
  <si>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</si>
  <si>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</si>
  <si>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</si>
  <si>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</si>
  <si>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</si>
  <si>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</si>
  <si>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</si>
  <si>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</si>
  <si>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</si>
  <si>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</si>
  <si>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</si>
  <si>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</si>
  <si>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</si>
  <si>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</si>
  <si>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</si>
  <si>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</si>
  <si>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</si>
  <si>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</si>
  <si>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</si>
  <si>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</si>
  <si>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</si>
  <si>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石神・幡生1・山の口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</si>
  <si>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</si>
  <si>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</si>
  <si>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</si>
  <si>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</si>
  <si>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</si>
  <si>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</si>
  <si>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</si>
  <si>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</si>
  <si>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</si>
  <si>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</si>
  <si>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</si>
  <si>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</si>
  <si>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</si>
  <si>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</si>
  <si>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-05</t>
  </si>
  <si>
    <t>C -04</t>
  </si>
  <si>
    <t>A -07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</si>
  <si>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</si>
  <si>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</si>
  <si>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</si>
  <si>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</si>
  <si>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</si>
  <si>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</si>
  <si>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</si>
  <si>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</si>
  <si>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</si>
  <si>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</si>
  <si>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</si>
  <si>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</si>
  <si>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</si>
  <si>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</si>
  <si>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</si>
  <si>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</si>
  <si>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</si>
  <si>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</si>
  <si>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</si>
  <si>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</si>
  <si>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</si>
  <si>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</si>
  <si>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</si>
  <si>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</si>
  <si>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</si>
  <si>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</si>
  <si>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</si>
  <si>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</si>
  <si>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</si>
  <si>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</si>
  <si>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</si>
  <si>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</si>
  <si>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</si>
  <si>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</si>
  <si>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</si>
  <si>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</si>
  <si>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</si>
  <si>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</si>
  <si>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</si>
  <si>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</si>
  <si>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</si>
  <si>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</si>
  <si>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</si>
  <si>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</si>
  <si>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</si>
  <si>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</si>
  <si>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</si>
  <si>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</si>
  <si>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</si>
  <si>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</si>
  <si>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</si>
  <si>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</si>
  <si>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</si>
  <si>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</si>
  <si>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</si>
  <si>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</si>
  <si>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</si>
  <si>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</si>
  <si>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</si>
  <si>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</si>
  <si>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</si>
  <si>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</si>
  <si>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三井5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</si>
  <si>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</si>
  <si>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</si>
  <si>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</si>
  <si>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</si>
  <si>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</si>
  <si>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</si>
  <si>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</si>
  <si>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</si>
  <si>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</si>
  <si>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</si>
  <si>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</si>
  <si>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</si>
  <si>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</si>
  <si>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</si>
  <si>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</si>
  <si>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</si>
  <si>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</si>
  <si>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</si>
  <si>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</si>
  <si>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</si>
  <si>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</si>
  <si>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</si>
  <si>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</si>
  <si>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</si>
  <si>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</si>
  <si>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</si>
  <si>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</si>
  <si>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</si>
  <si>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</si>
  <si>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</si>
  <si>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</si>
  <si>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</si>
  <si>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</si>
  <si>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</si>
  <si>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</si>
  <si>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</si>
  <si>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</si>
  <si>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</si>
  <si>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</si>
  <si>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</si>
  <si>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</si>
  <si>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</si>
  <si>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</si>
  <si>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</si>
  <si>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</si>
  <si>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</si>
  <si>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</si>
  <si>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</si>
  <si>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</si>
  <si>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</si>
  <si>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</si>
  <si>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</si>
  <si>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</si>
  <si>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</si>
  <si>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</si>
  <si>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</si>
  <si>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</si>
  <si>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</si>
  <si>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</si>
  <si>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</si>
  <si>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</si>
  <si>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</si>
  <si>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</si>
  <si>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</si>
  <si>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</si>
  <si>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</si>
  <si>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</si>
  <si>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</si>
  <si>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</si>
  <si>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</si>
  <si>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</si>
  <si>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</si>
  <si>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</si>
  <si>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</si>
  <si>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</si>
  <si>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</si>
  <si>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</si>
  <si>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</si>
  <si>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</si>
  <si>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</si>
  <si>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</si>
  <si>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</si>
  <si>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</si>
  <si>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</si>
  <si>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</si>
  <si>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</si>
  <si>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</si>
  <si>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</si>
  <si>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</si>
  <si>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</si>
  <si>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</si>
  <si>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</si>
  <si>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</si>
  <si>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</si>
  <si>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</si>
  <si>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</si>
  <si>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</si>
  <si>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</si>
  <si>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</si>
  <si>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</si>
  <si>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</si>
  <si>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</si>
  <si>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</si>
  <si>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</si>
  <si>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</si>
  <si>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</si>
  <si>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</si>
  <si>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</si>
  <si>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</si>
  <si>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</si>
  <si>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</si>
  <si>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</si>
  <si>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</si>
  <si>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</si>
  <si>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</si>
  <si>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</si>
  <si>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</si>
  <si>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</si>
  <si>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</si>
  <si>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</si>
  <si>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</si>
  <si>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</si>
  <si>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</si>
  <si>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</si>
  <si>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</si>
  <si>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</si>
  <si>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</si>
  <si>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</si>
  <si>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</si>
  <si>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</si>
  <si>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</si>
  <si>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</si>
  <si>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</si>
  <si>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</si>
  <si>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</si>
  <si>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</si>
  <si>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</si>
  <si>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</si>
  <si>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</si>
  <si>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</si>
  <si>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</si>
  <si>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</si>
  <si>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</si>
  <si>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</si>
  <si>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</si>
  <si>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</si>
  <si>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</si>
  <si>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</si>
  <si>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</si>
  <si>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</si>
  <si>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</si>
  <si>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</si>
  <si>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</si>
  <si>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</si>
  <si>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</si>
  <si>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</si>
  <si>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</si>
  <si>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</si>
  <si>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</si>
  <si>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</si>
  <si>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</si>
  <si>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</si>
  <si>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</si>
  <si>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</si>
  <si>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</si>
  <si>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</si>
  <si>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</si>
  <si>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</si>
  <si>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</si>
  <si>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</si>
  <si>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</si>
  <si>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</si>
  <si>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</si>
  <si>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</si>
  <si>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</si>
  <si>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</si>
  <si>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</si>
  <si>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</si>
  <si>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</si>
  <si>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</si>
  <si>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</si>
  <si>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</si>
  <si>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</si>
  <si>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</si>
  <si>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</si>
  <si>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</si>
  <si>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</si>
  <si>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</si>
  <si>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</si>
  <si>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</si>
  <si>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</si>
  <si>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</si>
  <si>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</si>
  <si>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</si>
  <si>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</si>
  <si>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</si>
  <si>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</si>
  <si>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</si>
  <si>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</si>
  <si>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</si>
  <si>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</si>
  <si>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</si>
  <si>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</si>
  <si>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</si>
  <si>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</si>
  <si>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</si>
  <si>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</si>
  <si>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</si>
  <si>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</si>
  <si>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</si>
  <si>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</si>
  <si>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</si>
  <si>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</si>
  <si>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</si>
  <si>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</si>
  <si>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</si>
  <si>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</si>
  <si>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</si>
  <si>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</si>
  <si>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</si>
  <si>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</si>
  <si>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</si>
  <si>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</si>
  <si>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</si>
  <si>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</si>
  <si>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</si>
  <si>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</si>
  <si>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</si>
  <si>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</si>
  <si>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</si>
  <si>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</si>
  <si>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</si>
  <si>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</si>
  <si>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</si>
  <si>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</si>
  <si>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</si>
  <si>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</si>
  <si>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</si>
  <si>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</si>
  <si>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</si>
  <si>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</si>
  <si>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</si>
  <si>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</si>
  <si>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上田中4・8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</si>
  <si>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</si>
  <si>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</si>
  <si>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</si>
  <si>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</si>
  <si>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</si>
  <si>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</si>
  <si>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</si>
  <si>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丸山4・5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</si>
  <si>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</si>
  <si>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</si>
  <si>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</si>
  <si>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</si>
  <si>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</si>
  <si>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</si>
  <si>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</si>
  <si>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</si>
  <si>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</si>
  <si>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</si>
  <si>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</si>
  <si>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</si>
  <si>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</si>
  <si>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</si>
  <si>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</si>
  <si>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</si>
  <si>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</si>
  <si>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</si>
  <si>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</si>
  <si>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</si>
  <si>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</si>
  <si>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</si>
  <si>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</si>
  <si>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</si>
  <si>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</si>
  <si>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</si>
  <si>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</si>
  <si>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</si>
  <si>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</si>
  <si>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</si>
  <si>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</si>
  <si>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</si>
  <si>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</si>
  <si>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</si>
  <si>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</si>
  <si>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</si>
  <si>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</si>
  <si>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</si>
  <si>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</si>
  <si>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</si>
  <si>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西山2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</si>
  <si>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</si>
  <si>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</si>
  <si>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</si>
  <si>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</si>
  <si>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</si>
  <si>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</si>
  <si>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</si>
  <si>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</si>
  <si>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</si>
  <si>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</si>
  <si>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</si>
  <si>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</si>
  <si>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</si>
  <si>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</si>
  <si>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</si>
  <si>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</si>
  <si>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</si>
  <si>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</si>
  <si>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</si>
  <si>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</si>
  <si>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</si>
  <si>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</si>
  <si>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</si>
  <si>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</si>
  <si>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</si>
  <si>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</si>
  <si>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武久2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</si>
  <si>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</si>
  <si>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</si>
  <si>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</si>
  <si>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</si>
  <si>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</si>
  <si>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</si>
  <si>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</si>
  <si>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</si>
  <si>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</si>
  <si>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</si>
  <si>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</si>
  <si>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</si>
  <si>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大坪本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</si>
  <si>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</si>
  <si>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</si>
  <si>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</si>
  <si>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</si>
  <si>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</si>
  <si>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</si>
  <si>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</si>
  <si>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</si>
  <si>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</si>
  <si>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</si>
  <si>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</si>
  <si>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</si>
  <si>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</si>
  <si>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</si>
  <si>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</si>
  <si>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</si>
  <si>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</si>
  <si>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</si>
  <si>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</si>
  <si>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</si>
  <si>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侍1・2・南之町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</si>
  <si>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</si>
  <si>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</si>
  <si>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</si>
  <si>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</si>
  <si>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</si>
  <si>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</si>
  <si>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</si>
  <si>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</si>
  <si>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田倉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</si>
  <si>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</si>
  <si>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</si>
  <si>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</si>
  <si>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</si>
  <si>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</si>
  <si>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</si>
  <si>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</si>
  <si>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</si>
  <si>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</si>
  <si>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</si>
  <si>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</si>
  <si>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</si>
  <si>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</si>
  <si>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</si>
  <si>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</si>
  <si>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</si>
  <si>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</si>
  <si>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</si>
  <si>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松小田中</t>
  </si>
  <si>
    <t>熊野西</t>
  </si>
  <si>
    <t>熊野1</t>
  </si>
  <si>
    <t>清末・阿内・阿内上</t>
  </si>
  <si>
    <t>古屋1・2</t>
  </si>
  <si>
    <t>垢田1・5</t>
  </si>
  <si>
    <t>清末西2・3・大門</t>
  </si>
  <si>
    <t>清末西1・清末中1・清末本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</si>
  <si>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</si>
  <si>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</si>
  <si>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</si>
  <si>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</si>
  <si>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</si>
  <si>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</si>
  <si>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</si>
  <si>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</si>
  <si>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</si>
  <si>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</si>
  <si>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</si>
  <si>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</si>
  <si>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</si>
  <si>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</si>
  <si>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</si>
  <si>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</si>
  <si>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西桝，新田1･2，福川南</t>
  </si>
  <si>
    <t>土井，横矢，上土井</t>
  </si>
  <si>
    <t>岡上野，徳善，岩屋</t>
  </si>
  <si>
    <t>宮の前1･2，中央</t>
  </si>
  <si>
    <t>政所3･4</t>
  </si>
  <si>
    <t>川手１・2</t>
  </si>
  <si>
    <t>周南市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</si>
  <si>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</si>
  <si>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</si>
  <si>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</si>
  <si>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有楽，本町，栄町，戎1･2，御幸通1，都1･2，野上1，代々木通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</si>
  <si>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</si>
  <si>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</si>
  <si>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</si>
  <si>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</si>
  <si>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</si>
  <si>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東金剛山，幸の台</t>
  </si>
  <si>
    <t>公園区，三田川、土越、新堀</t>
  </si>
  <si>
    <t>西一の井手</t>
  </si>
  <si>
    <t>上一の井出、高尾団地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</si>
  <si>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</si>
  <si>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</si>
  <si>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</si>
  <si>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</si>
  <si>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</si>
  <si>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</si>
  <si>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</si>
  <si>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</si>
  <si>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</si>
  <si>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</si>
  <si>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</si>
  <si>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</si>
  <si>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</si>
  <si>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</si>
  <si>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</si>
  <si>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</si>
  <si>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</si>
  <si>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</si>
  <si>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</si>
  <si>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</si>
  <si>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</si>
  <si>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横浜，西浜，旭，院内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</si>
  <si>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</si>
  <si>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</si>
  <si>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</si>
  <si>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</si>
  <si>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</si>
  <si>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</si>
  <si>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</si>
  <si>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</si>
  <si>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</si>
  <si>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</si>
  <si>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</si>
  <si>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</si>
  <si>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</si>
  <si>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</si>
  <si>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</si>
  <si>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</si>
  <si>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</si>
  <si>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</si>
  <si>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</si>
  <si>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</si>
  <si>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</si>
  <si>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</si>
  <si>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</si>
  <si>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</si>
  <si>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</si>
  <si>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</si>
  <si>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</si>
  <si>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</si>
  <si>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</si>
  <si>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</si>
  <si>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</si>
  <si>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</si>
  <si>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</si>
  <si>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</si>
  <si>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</si>
  <si>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</si>
  <si>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</si>
  <si>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</si>
  <si>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</si>
  <si>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</si>
  <si>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</si>
  <si>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</si>
  <si>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</si>
  <si>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</si>
  <si>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</si>
  <si>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</si>
  <si>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</si>
  <si>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</si>
  <si>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</si>
  <si>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</si>
  <si>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消費税（8％）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</si>
  <si>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</si>
  <si>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</si>
  <si>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</si>
  <si>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</si>
  <si>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</si>
  <si>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</si>
  <si>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</si>
  <si>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</si>
  <si>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</si>
  <si>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</si>
  <si>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</si>
  <si>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</si>
  <si>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</si>
  <si>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富田2，日地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</si>
  <si>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</si>
  <si>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</si>
  <si>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</si>
  <si>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</si>
  <si>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</si>
  <si>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</si>
  <si>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</si>
  <si>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</si>
  <si>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</si>
  <si>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</si>
  <si>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</si>
  <si>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</si>
  <si>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</si>
  <si>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</si>
  <si>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</si>
  <si>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</si>
  <si>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</si>
  <si>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</si>
  <si>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</si>
  <si>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</si>
  <si>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</si>
  <si>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</si>
  <si>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</si>
  <si>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</si>
  <si>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</si>
  <si>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</si>
  <si>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</si>
  <si>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</si>
  <si>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</si>
  <si>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</si>
  <si>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</si>
  <si>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</si>
  <si>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</si>
  <si>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</si>
  <si>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</si>
  <si>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</si>
  <si>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</si>
  <si>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</si>
  <si>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</si>
  <si>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</si>
  <si>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</si>
  <si>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</si>
  <si>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</si>
  <si>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</si>
  <si>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</si>
  <si>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</si>
  <si>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</si>
  <si>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</si>
  <si>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</si>
  <si>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</si>
  <si>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</si>
  <si>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</si>
  <si>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古市1･2，古泉1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</si>
  <si>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</si>
  <si>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</si>
  <si>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</si>
  <si>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</si>
  <si>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</si>
  <si>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</si>
  <si>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</si>
  <si>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</si>
  <si>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</si>
  <si>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</si>
  <si>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</si>
  <si>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</si>
  <si>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</si>
  <si>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</si>
  <si>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</si>
  <si>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</si>
  <si>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</si>
  <si>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</si>
  <si>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</si>
  <si>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</si>
  <si>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</si>
  <si>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</si>
  <si>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</si>
  <si>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</si>
  <si>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</si>
  <si>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</si>
  <si>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</si>
  <si>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</si>
  <si>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</si>
  <si>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</si>
  <si>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</si>
  <si>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</si>
  <si>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</si>
  <si>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</si>
  <si>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</si>
  <si>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</si>
  <si>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</si>
  <si>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</si>
  <si>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</si>
  <si>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</si>
  <si>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</si>
  <si>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</si>
  <si>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</si>
  <si>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</si>
  <si>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</si>
  <si>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</si>
  <si>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</si>
  <si>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</si>
  <si>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</si>
  <si>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</si>
  <si>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</si>
  <si>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</si>
  <si>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</si>
  <si>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</si>
  <si>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</si>
  <si>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</si>
  <si>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</si>
  <si>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</si>
  <si>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</si>
  <si>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</si>
  <si>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</si>
  <si>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</si>
  <si>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</si>
  <si>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</si>
  <si>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</si>
  <si>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</si>
  <si>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</si>
  <si>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</si>
  <si>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</si>
  <si>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</si>
  <si>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</si>
  <si>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</si>
  <si>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</si>
  <si>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</si>
  <si>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</si>
  <si>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</si>
  <si>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</si>
  <si>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</si>
  <si>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</si>
  <si>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</si>
  <si>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</si>
  <si>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</si>
  <si>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</si>
  <si>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</si>
  <si>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</si>
  <si>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</si>
  <si>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</si>
  <si>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</si>
  <si>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</si>
  <si>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</si>
  <si>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</si>
  <si>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</si>
  <si>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</si>
  <si>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</si>
  <si>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</si>
  <si>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</si>
  <si>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</si>
  <si>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</si>
  <si>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</si>
  <si>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</si>
  <si>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</si>
  <si>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</si>
  <si>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</si>
  <si>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</si>
  <si>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</si>
  <si>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</si>
  <si>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</si>
  <si>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</si>
  <si>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</si>
  <si>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</si>
  <si>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</si>
  <si>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</si>
  <si>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</si>
  <si>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</si>
  <si>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</si>
  <si>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</si>
  <si>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</si>
  <si>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</si>
  <si>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</si>
  <si>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</si>
  <si>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</si>
  <si>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</si>
  <si>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</si>
  <si>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</si>
  <si>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</si>
  <si>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</si>
  <si>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</si>
  <si>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</si>
  <si>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</si>
  <si>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</si>
  <si>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</si>
  <si>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</si>
  <si>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</si>
  <si>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</si>
  <si>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</si>
  <si>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</si>
  <si>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</si>
  <si>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</si>
  <si>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</si>
  <si>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</si>
  <si>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</si>
  <si>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</si>
  <si>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</si>
  <si>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</si>
  <si>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</si>
  <si>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</si>
  <si>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</si>
  <si>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</si>
  <si>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</si>
  <si>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</si>
  <si>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</si>
  <si>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</si>
  <si>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</si>
  <si>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</si>
  <si>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</si>
  <si>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</si>
  <si>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</si>
  <si>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</si>
  <si>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</si>
  <si>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</si>
  <si>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</si>
  <si>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</si>
  <si>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</si>
  <si>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</si>
  <si>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C -03</t>
  </si>
  <si>
    <t>土井1･2，政所1</t>
  </si>
  <si>
    <t>浜田，新町中，新町東，古市北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</si>
  <si>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</si>
  <si>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</si>
  <si>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</si>
  <si>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</si>
  <si>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</si>
  <si>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</si>
  <si>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</si>
  <si>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</si>
  <si>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</si>
  <si>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</si>
  <si>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</si>
  <si>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</si>
  <si>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</si>
  <si>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</si>
  <si>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</si>
  <si>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</si>
  <si>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</si>
  <si>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</si>
  <si>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</si>
  <si>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</si>
  <si>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</si>
  <si>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</si>
  <si>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</si>
  <si>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</si>
  <si>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</si>
  <si>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</si>
  <si>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</si>
  <si>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</si>
  <si>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</si>
  <si>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</si>
  <si>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</si>
  <si>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</si>
  <si>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</si>
  <si>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</si>
  <si>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</si>
  <si>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</si>
  <si>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</si>
  <si>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</si>
  <si>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</si>
  <si>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</si>
  <si>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</si>
  <si>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三井8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</si>
  <si>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</si>
  <si>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</si>
  <si>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</si>
  <si>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</si>
  <si>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</si>
  <si>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</si>
  <si>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</si>
  <si>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</si>
  <si>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</si>
  <si>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</si>
  <si>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</si>
  <si>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</si>
  <si>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C -02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</si>
  <si>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</si>
  <si>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</si>
  <si>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</si>
  <si>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</si>
  <si>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</si>
  <si>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</si>
  <si>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</si>
  <si>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</si>
  <si>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</si>
  <si>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</si>
  <si>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</si>
  <si>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</si>
  <si>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</si>
  <si>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</si>
  <si>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</si>
  <si>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</si>
  <si>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</si>
  <si>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</si>
  <si>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</si>
  <si>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</si>
  <si>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</si>
  <si>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</si>
  <si>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</si>
  <si>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</si>
  <si>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</si>
  <si>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中央町①･岡村町①･お茶屋町・三田尻1③</t>
  </si>
  <si>
    <t>A -08①</t>
  </si>
  <si>
    <t>古祖原・泉町②</t>
  </si>
  <si>
    <t>中央町②･岡村町②･駅南町②･寿町②･桑山1･2①</t>
  </si>
  <si>
    <t>A -08②</t>
  </si>
  <si>
    <t>千日1③･泉町③･新橋町③</t>
  </si>
  <si>
    <t>石が口1②･2・桑南1①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</si>
  <si>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</si>
  <si>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</si>
  <si>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</si>
  <si>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</si>
  <si>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</si>
  <si>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</si>
  <si>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</si>
  <si>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</si>
  <si>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</si>
  <si>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</si>
  <si>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</si>
  <si>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</si>
  <si>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</si>
  <si>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</si>
  <si>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</si>
  <si>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</si>
  <si>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</si>
  <si>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</si>
  <si>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</si>
  <si>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</si>
  <si>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</si>
  <si>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</si>
  <si>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</si>
  <si>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</si>
  <si>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</si>
  <si>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</si>
  <si>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</si>
  <si>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</si>
  <si>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</si>
  <si>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</si>
  <si>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</si>
  <si>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</si>
  <si>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</si>
  <si>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</si>
  <si>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</si>
  <si>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</si>
  <si>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</si>
  <si>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</si>
  <si>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</si>
  <si>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</si>
  <si>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</si>
  <si>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</si>
  <si>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</si>
  <si>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</si>
  <si>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</si>
  <si>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</si>
  <si>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</si>
  <si>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</si>
  <si>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</si>
  <si>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</si>
  <si>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</si>
  <si>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</si>
  <si>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</si>
  <si>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</si>
  <si>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</si>
  <si>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</si>
  <si>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</si>
  <si>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国衙5②・沖今宿1②･勝間3①･岸津1①･2①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</si>
  <si>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</si>
  <si>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</si>
  <si>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</si>
  <si>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</si>
  <si>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</si>
  <si>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</si>
  <si>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</si>
  <si>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</si>
  <si>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</si>
  <si>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</si>
  <si>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</si>
  <si>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</si>
  <si>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</si>
  <si>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</si>
  <si>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</si>
  <si>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</si>
  <si>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</si>
  <si>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</si>
  <si>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</si>
  <si>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</si>
  <si>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</si>
  <si>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</si>
  <si>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牟礼⑨（下木部）・江泊⑦（浮野）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</si>
  <si>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</si>
  <si>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</si>
  <si>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</si>
  <si>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</si>
  <si>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</si>
  <si>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</si>
  <si>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</si>
  <si>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</si>
  <si>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</si>
  <si>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</si>
  <si>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</si>
  <si>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</si>
  <si>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</si>
  <si>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</si>
  <si>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</si>
  <si>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</si>
  <si>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</si>
  <si>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</si>
  <si>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</si>
  <si>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</si>
  <si>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</si>
  <si>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</si>
  <si>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</si>
  <si>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</si>
  <si>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</si>
  <si>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</si>
  <si>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</si>
  <si>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</si>
  <si>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</si>
  <si>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</si>
  <si>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</si>
  <si>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</si>
  <si>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</si>
  <si>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</si>
  <si>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</si>
  <si>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</si>
  <si>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</si>
  <si>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</si>
  <si>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</si>
  <si>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</si>
  <si>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</si>
  <si>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</si>
  <si>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</si>
  <si>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</si>
  <si>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</si>
  <si>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</si>
  <si>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</si>
  <si>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</si>
  <si>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</si>
  <si>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</si>
  <si>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</si>
  <si>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</si>
  <si>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</si>
  <si>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</si>
  <si>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</si>
  <si>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</si>
  <si>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</si>
  <si>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</si>
  <si>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</si>
  <si>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</si>
  <si>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</si>
  <si>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</si>
  <si>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</si>
  <si>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</si>
  <si>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</si>
  <si>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</si>
  <si>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</si>
  <si>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</si>
  <si>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</si>
  <si>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</si>
  <si>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</si>
  <si>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</si>
  <si>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</si>
  <si>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</si>
  <si>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</si>
  <si>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</si>
  <si>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</si>
  <si>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</si>
  <si>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</si>
  <si>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</si>
  <si>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</si>
  <si>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</si>
  <si>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</si>
  <si>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</si>
  <si>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</si>
  <si>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</si>
  <si>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</si>
  <si>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</si>
  <si>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</si>
  <si>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</si>
  <si>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</si>
  <si>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</si>
  <si>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</si>
  <si>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</si>
  <si>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</si>
  <si>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</si>
  <si>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</si>
  <si>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</si>
  <si>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</si>
  <si>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</si>
  <si>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</si>
  <si>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</si>
  <si>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</si>
  <si>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</si>
  <si>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</si>
  <si>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</si>
  <si>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</si>
  <si>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</si>
  <si>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</si>
  <si>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</si>
  <si>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</si>
  <si>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</si>
  <si>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</si>
  <si>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</si>
  <si>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</si>
  <si>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</si>
  <si>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</si>
  <si>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</si>
  <si>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</si>
  <si>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</si>
  <si>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</si>
  <si>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</si>
  <si>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</si>
  <si>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</si>
  <si>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</si>
  <si>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</si>
  <si>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</si>
  <si>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</si>
  <si>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</si>
  <si>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</si>
  <si>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</si>
  <si>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</si>
  <si>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</si>
  <si>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</si>
  <si>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</si>
  <si>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</si>
  <si>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</si>
  <si>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</si>
  <si>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</si>
  <si>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</si>
  <si>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</si>
  <si>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</si>
  <si>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</si>
  <si>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</si>
  <si>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</si>
  <si>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</si>
  <si>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</si>
  <si>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</si>
  <si>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</si>
  <si>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</si>
  <si>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</si>
  <si>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</si>
  <si>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</si>
  <si>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</si>
  <si>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</si>
  <si>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</si>
  <si>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</si>
  <si>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</si>
  <si>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</si>
  <si>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</si>
  <si>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</si>
  <si>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</si>
  <si>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</si>
  <si>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</si>
  <si>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</si>
  <si>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</si>
  <si>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</si>
  <si>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</si>
  <si>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</si>
  <si>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</si>
  <si>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</si>
  <si>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</si>
  <si>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</si>
  <si>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</si>
  <si>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</si>
  <si>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</si>
  <si>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</si>
  <si>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</si>
  <si>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</si>
  <si>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</si>
  <si>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</si>
  <si>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</si>
  <si>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</si>
  <si>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</si>
  <si>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</si>
  <si>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</si>
  <si>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</si>
  <si>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</si>
  <si>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</si>
  <si>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</si>
  <si>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-20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</si>
  <si>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</si>
  <si>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</si>
  <si>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</si>
  <si>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</si>
  <si>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</si>
  <si>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</si>
  <si>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</si>
  <si>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</si>
  <si>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</si>
  <si>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</si>
  <si>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</si>
  <si>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</si>
  <si>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</si>
  <si>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</si>
  <si>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</si>
  <si>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</si>
  <si>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</si>
  <si>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</si>
  <si>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赤田1①・4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</si>
  <si>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</si>
  <si>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</si>
  <si>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</si>
  <si>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</si>
  <si>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</si>
  <si>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</si>
  <si>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</si>
  <si>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</si>
  <si>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</si>
  <si>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</si>
  <si>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</si>
  <si>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</si>
  <si>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</si>
  <si>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</si>
  <si>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</si>
  <si>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</si>
  <si>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宝町・幸町</t>
  </si>
  <si>
    <t>葵1・2</t>
  </si>
  <si>
    <t>湯田温泉2・周布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</si>
  <si>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</si>
  <si>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</si>
  <si>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</si>
  <si>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</si>
  <si>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</si>
  <si>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</si>
  <si>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</si>
  <si>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</si>
  <si>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</si>
  <si>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</si>
  <si>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</si>
  <si>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</si>
  <si>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</si>
  <si>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</si>
  <si>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</si>
  <si>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</si>
  <si>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</si>
  <si>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</si>
  <si>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</si>
  <si>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</si>
  <si>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</si>
  <si>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</si>
  <si>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</si>
  <si>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</si>
  <si>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</si>
  <si>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</si>
  <si>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</si>
  <si>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</si>
  <si>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</si>
  <si>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</si>
  <si>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</si>
  <si>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</si>
  <si>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</si>
  <si>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</si>
  <si>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</si>
  <si>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</si>
  <si>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</si>
  <si>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</si>
  <si>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</si>
  <si>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</si>
  <si>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</si>
  <si>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上郷③（岩屋）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</si>
  <si>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</si>
  <si>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</si>
  <si>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</si>
  <si>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</si>
  <si>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</si>
  <si>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上郷⑧（宮の原）</t>
  </si>
  <si>
    <t>小郡新町6・7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</si>
  <si>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</si>
  <si>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</si>
  <si>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</si>
  <si>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</si>
  <si>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</si>
  <si>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</si>
  <si>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</si>
  <si>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</si>
  <si>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</si>
  <si>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</si>
  <si>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</si>
  <si>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</si>
  <si>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</si>
  <si>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</si>
  <si>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</si>
  <si>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</si>
  <si>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</si>
  <si>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</si>
  <si>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</si>
  <si>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</si>
  <si>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</si>
  <si>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</si>
  <si>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</si>
  <si>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</si>
  <si>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嘉川①（赤坂）</t>
  </si>
  <si>
    <t>嘉川②（稽古屋）</t>
  </si>
  <si>
    <t>嘉川③（市・中市）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</si>
  <si>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</si>
  <si>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</si>
  <si>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</si>
  <si>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</si>
  <si>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</si>
  <si>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</si>
  <si>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</si>
  <si>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</si>
  <si>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</si>
  <si>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</si>
  <si>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</si>
  <si>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</si>
  <si>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</si>
  <si>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</si>
  <si>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</si>
  <si>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</si>
  <si>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</si>
  <si>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</si>
  <si>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</si>
  <si>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</si>
  <si>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</si>
  <si>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</si>
  <si>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</si>
  <si>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</si>
  <si>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</si>
  <si>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</si>
  <si>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</si>
  <si>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</si>
  <si>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</si>
  <si>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</si>
  <si>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</si>
  <si>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</si>
  <si>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</si>
  <si>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</si>
  <si>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</si>
  <si>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</si>
  <si>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</si>
  <si>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</si>
  <si>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</si>
  <si>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</si>
  <si>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</si>
  <si>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</si>
  <si>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</si>
  <si>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</si>
  <si>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</si>
  <si>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</si>
  <si>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</si>
  <si>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</si>
  <si>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</si>
  <si>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</si>
  <si>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</si>
  <si>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古熊１・2・東山2①</t>
  </si>
  <si>
    <t>下竪小路①・石観音・大殿大路・円政寺</t>
  </si>
  <si>
    <t>下竪小路②・後河原・中河原・新馬場</t>
  </si>
  <si>
    <t>滝町・大手・春日</t>
  </si>
  <si>
    <t>上竪小路・香山・水の上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</si>
  <si>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</si>
  <si>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</si>
  <si>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</si>
  <si>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</si>
  <si>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</si>
  <si>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</si>
  <si>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</si>
  <si>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</si>
  <si>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</si>
  <si>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</si>
  <si>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</si>
  <si>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</si>
  <si>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</si>
  <si>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</si>
  <si>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神田・荻町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</si>
  <si>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</si>
  <si>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</si>
  <si>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</si>
  <si>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</si>
  <si>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</si>
  <si>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</si>
  <si>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</si>
  <si>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</si>
  <si>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楠木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</si>
  <si>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</si>
  <si>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</si>
  <si>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</si>
  <si>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</si>
  <si>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</si>
  <si>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</si>
  <si>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大内長野②（宮の馬場）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</si>
  <si>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</si>
  <si>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</si>
  <si>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</si>
  <si>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</si>
  <si>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</si>
  <si>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</si>
  <si>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</si>
  <si>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</si>
  <si>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</si>
  <si>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</si>
  <si>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</si>
  <si>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</si>
  <si>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問田3③・大内小京都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</si>
  <si>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</si>
  <si>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</si>
  <si>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</si>
  <si>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</si>
  <si>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</si>
  <si>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</si>
  <si>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</si>
  <si>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</si>
  <si>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</si>
  <si>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</si>
  <si>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</si>
  <si>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</si>
  <si>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</si>
  <si>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</si>
  <si>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</si>
  <si>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</si>
  <si>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</si>
  <si>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</si>
  <si>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</si>
  <si>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宮島・鰐石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</si>
  <si>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</si>
  <si>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</si>
  <si>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</si>
  <si>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</si>
  <si>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</si>
  <si>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</si>
  <si>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</si>
  <si>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</si>
  <si>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</si>
  <si>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</si>
  <si>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</si>
  <si>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</si>
  <si>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</si>
  <si>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</si>
  <si>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</si>
  <si>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</si>
  <si>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</si>
  <si>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</si>
  <si>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</si>
  <si>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</si>
  <si>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</si>
  <si>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</si>
  <si>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</si>
  <si>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</si>
  <si>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</si>
  <si>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</si>
  <si>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</si>
  <si>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</si>
  <si>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</si>
  <si>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</si>
  <si>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</si>
  <si>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</si>
  <si>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</si>
  <si>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</si>
  <si>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</si>
  <si>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</si>
  <si>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</si>
  <si>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</si>
  <si>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</si>
  <si>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</si>
  <si>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</si>
  <si>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</si>
  <si>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</si>
  <si>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</si>
  <si>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</si>
  <si>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</si>
  <si>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</si>
  <si>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</si>
  <si>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</si>
  <si>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</si>
  <si>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</si>
  <si>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</si>
  <si>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</si>
  <si>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</si>
  <si>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</si>
  <si>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</si>
  <si>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西小串2・下条1・2・小串②（下条）</t>
  </si>
  <si>
    <t>浜町1・小串③（西・西桃山・小松原）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</si>
  <si>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</si>
  <si>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</si>
  <si>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</si>
  <si>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</si>
  <si>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</si>
  <si>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</si>
  <si>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</si>
  <si>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</si>
  <si>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</si>
  <si>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</si>
  <si>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</si>
  <si>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</si>
  <si>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</si>
  <si>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</si>
  <si>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</si>
  <si>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</si>
  <si>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</si>
  <si>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</si>
  <si>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</si>
  <si>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</si>
  <si>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</si>
  <si>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</si>
  <si>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大小路1～3</t>
  </si>
  <si>
    <t>開2・風呂ヶ迫町・上宇部①（山門）</t>
  </si>
  <si>
    <t>川添1～3・琴崎町</t>
  </si>
  <si>
    <t>ひらき台1～4・上宇部②</t>
  </si>
  <si>
    <t>川上（川上団地）</t>
  </si>
  <si>
    <t>昭和町1・錦町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</si>
  <si>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</si>
  <si>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</si>
  <si>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</si>
  <si>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</si>
  <si>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</si>
  <si>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</si>
  <si>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</si>
  <si>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</si>
  <si>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</si>
  <si>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</si>
  <si>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</si>
  <si>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</si>
  <si>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</si>
  <si>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</si>
  <si>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</si>
  <si>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</si>
  <si>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</si>
  <si>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</si>
  <si>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</si>
  <si>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</si>
  <si>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</si>
  <si>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</si>
  <si>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</si>
  <si>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</si>
  <si>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</si>
  <si>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西岐波⑭（山村）・今村北4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</si>
  <si>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</si>
  <si>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</si>
  <si>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</si>
  <si>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</si>
  <si>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</si>
  <si>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</si>
  <si>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</si>
  <si>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</si>
  <si>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</si>
  <si>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</si>
  <si>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</si>
  <si>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</si>
  <si>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</si>
  <si>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</si>
  <si>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</si>
  <si>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</si>
  <si>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</si>
  <si>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</si>
  <si>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</si>
  <si>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</si>
  <si>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</si>
  <si>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</si>
  <si>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</si>
  <si>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</si>
  <si>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</si>
  <si>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</si>
  <si>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</si>
  <si>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</si>
  <si>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</si>
  <si>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</si>
  <si>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</si>
  <si>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</si>
  <si>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</si>
  <si>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</si>
  <si>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</si>
  <si>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</si>
  <si>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</si>
  <si>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</si>
  <si>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</si>
  <si>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</si>
  <si>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</si>
  <si>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</si>
  <si>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北竜王町・南竜王町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</si>
  <si>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</si>
  <si>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</si>
  <si>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</si>
  <si>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</si>
  <si>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</si>
  <si>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</si>
  <si>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</si>
  <si>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小野田⑩（須田の木）・大学通1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</si>
  <si>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</si>
  <si>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</si>
  <si>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</si>
  <si>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</si>
  <si>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K -01③</t>
  </si>
  <si>
    <t>潮音6</t>
  </si>
  <si>
    <t>潮音7・8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</si>
  <si>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</si>
  <si>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</si>
  <si>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</si>
  <si>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</si>
  <si>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</si>
  <si>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</si>
  <si>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</si>
  <si>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</si>
  <si>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</si>
  <si>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</si>
  <si>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</si>
  <si>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</si>
  <si>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</si>
  <si>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</si>
  <si>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</si>
  <si>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</si>
  <si>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</si>
  <si>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</si>
  <si>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</si>
  <si>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</si>
  <si>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</si>
  <si>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</si>
  <si>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</si>
  <si>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</si>
  <si>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</si>
  <si>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</si>
  <si>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</si>
  <si>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</si>
  <si>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</si>
  <si>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</si>
  <si>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</si>
  <si>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蔵光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</si>
  <si>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</si>
  <si>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</si>
  <si>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</si>
  <si>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</si>
  <si>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</si>
  <si>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</si>
  <si>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</si>
  <si>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</si>
  <si>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</si>
  <si>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</si>
  <si>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</si>
  <si>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</si>
  <si>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</si>
  <si>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</si>
  <si>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</si>
  <si>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O -24①</t>
  </si>
  <si>
    <t>O -24②</t>
  </si>
  <si>
    <t>岩狩1・3</t>
  </si>
  <si>
    <t>三井7</t>
  </si>
  <si>
    <t>大内御堀1・2・3①・4①</t>
  </si>
  <si>
    <t>大内御堀5①・6</t>
  </si>
  <si>
    <t>大内御堀5②・氷上3①</t>
  </si>
  <si>
    <t>大内御堀3②・4②・氷上3②・4①</t>
  </si>
  <si>
    <t>大内御堀①・矢田南1・2</t>
  </si>
  <si>
    <t>大内御堀②（下矢田）・氷上1</t>
  </si>
  <si>
    <t>大内御堀③・問田5①</t>
  </si>
  <si>
    <t>大内御堀④（上千坊・中村）</t>
  </si>
  <si>
    <t>大内御堀⑤・氷上2</t>
  </si>
  <si>
    <t>大内御堀⑥（下千坊）</t>
  </si>
  <si>
    <t>大内御堀⑦（姫山団地）</t>
  </si>
  <si>
    <t>大内御堀⑧（小野）</t>
  </si>
  <si>
    <t>大内御堀⑨（菅内）</t>
  </si>
  <si>
    <t>大内御堀⑩（菅内団地）・下小鯖①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</si>
  <si>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</si>
  <si>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</si>
  <si>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</si>
  <si>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</si>
  <si>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</si>
  <si>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</si>
  <si>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</si>
  <si>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</si>
  <si>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</si>
  <si>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</si>
  <si>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</si>
  <si>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</si>
  <si>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</si>
  <si>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</si>
  <si>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</si>
  <si>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</si>
  <si>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</si>
  <si>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</si>
  <si>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</si>
  <si>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</si>
  <si>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</si>
  <si>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</si>
  <si>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</si>
  <si>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</si>
  <si>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</si>
  <si>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</si>
  <si>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</si>
  <si>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</si>
  <si>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</si>
  <si>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</si>
  <si>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</si>
  <si>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</si>
  <si>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</si>
  <si>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</si>
  <si>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</si>
  <si>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B -04③</t>
  </si>
  <si>
    <t>大神2</t>
  </si>
  <si>
    <t>大神3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</si>
  <si>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</si>
  <si>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</si>
  <si>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</si>
  <si>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</si>
  <si>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</si>
  <si>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</si>
  <si>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</si>
  <si>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</si>
  <si>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</si>
  <si>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</si>
  <si>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</si>
  <si>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</si>
  <si>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</si>
  <si>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</si>
  <si>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</si>
  <si>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</si>
  <si>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</si>
  <si>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</si>
  <si>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</si>
  <si>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</si>
  <si>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</si>
  <si>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</si>
  <si>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</si>
  <si>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</si>
  <si>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</si>
  <si>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</si>
  <si>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</si>
  <si>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</si>
  <si>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</si>
  <si>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</si>
  <si>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</si>
  <si>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</si>
  <si>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</si>
  <si>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</si>
  <si>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</si>
  <si>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</si>
  <si>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</si>
  <si>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</si>
  <si>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</si>
  <si>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</si>
  <si>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</si>
  <si>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</si>
  <si>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</si>
  <si>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</si>
  <si>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</si>
  <si>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</si>
  <si>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</si>
  <si>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</si>
  <si>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</si>
  <si>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</si>
  <si>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</si>
  <si>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</si>
  <si>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</si>
  <si>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</si>
  <si>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</si>
  <si>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</si>
  <si>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</si>
  <si>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</si>
  <si>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</si>
  <si>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</si>
  <si>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</si>
  <si>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</si>
  <si>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</si>
  <si>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</si>
  <si>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</si>
  <si>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</si>
  <si>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</si>
  <si>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</si>
  <si>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</si>
  <si>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</si>
  <si>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</si>
  <si>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</si>
  <si>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</si>
  <si>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</si>
  <si>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</si>
  <si>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</si>
  <si>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</si>
  <si>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</si>
  <si>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</si>
  <si>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</si>
  <si>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</si>
  <si>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</si>
  <si>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</si>
  <si>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</si>
  <si>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</si>
  <si>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</si>
  <si>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</si>
  <si>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</si>
  <si>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</si>
  <si>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</si>
  <si>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</si>
  <si>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</si>
  <si>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</si>
  <si>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</si>
  <si>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</si>
  <si>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</si>
  <si>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</si>
  <si>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</si>
  <si>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</si>
  <si>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</si>
  <si>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</si>
  <si>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</si>
  <si>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</si>
  <si>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</si>
  <si>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</si>
  <si>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</si>
  <si>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</si>
  <si>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</si>
  <si>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</si>
  <si>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</si>
  <si>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</si>
  <si>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</si>
  <si>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</si>
  <si>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</si>
  <si>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</si>
  <si>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</si>
  <si>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L -12①</t>
  </si>
  <si>
    <t>L -12②</t>
  </si>
  <si>
    <t>昭和町1，昭和通上</t>
  </si>
  <si>
    <t>昭和町2，昭和通</t>
  </si>
  <si>
    <t>松屋本2・5・松屋東1～3・松屋上1～3</t>
  </si>
  <si>
    <t>B -10④</t>
  </si>
  <si>
    <t>伊倉東・伊倉新2～5</t>
  </si>
  <si>
    <t>伊倉東・伊倉新1・2</t>
  </si>
  <si>
    <t>大字伊倉・伊倉町（一部）</t>
  </si>
  <si>
    <t>D -16①</t>
  </si>
  <si>
    <t>D -16②</t>
  </si>
  <si>
    <t>新椋野2・3、椋野3（宝町寄り）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</si>
  <si>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</si>
  <si>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</si>
  <si>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</si>
  <si>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</si>
  <si>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</si>
  <si>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下郷④（深野団地）</t>
  </si>
  <si>
    <t>栄①・維新①・平成①・前田①・三軒屋①</t>
  </si>
  <si>
    <t>栄②・維新②・平成②・給領・前田②・三軒屋②・若草</t>
  </si>
  <si>
    <t>阿知須③（飛石）</t>
  </si>
  <si>
    <t>C -12③</t>
  </si>
  <si>
    <t>椎木</t>
  </si>
  <si>
    <t>野村3</t>
  </si>
  <si>
    <t>O -03①</t>
  </si>
  <si>
    <t>O -03②</t>
  </si>
  <si>
    <t>丸山3.4区</t>
  </si>
  <si>
    <t>丸山1.2区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</si>
</sst>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0" fontId="28" fillId="0" borderId="0" xfId="68" applyFont="1" applyBorder="1" applyAlignment="1">
      <alignment horizontal="center" vertical="center" textRotation="255"/>
      <protection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187" fontId="30" fillId="28" borderId="18" xfId="68" applyNumberFormat="1" applyFont="1" applyFill="1" applyBorder="1" applyAlignment="1">
      <alignment vertical="center"/>
      <protection/>
    </xf>
    <xf numFmtId="187" fontId="29" fillId="28" borderId="14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0" fontId="28" fillId="0" borderId="0" xfId="68" applyFont="1" applyFill="1" applyBorder="1" applyAlignment="1" applyProtection="1">
      <alignment horizontal="center" vertical="center" textRotation="255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0" fontId="30" fillId="0" borderId="32" xfId="68" applyFont="1" applyBorder="1" applyAlignment="1">
      <alignment horizontal="center" vertical="center"/>
      <protection/>
    </xf>
    <xf numFmtId="0" fontId="28" fillId="0" borderId="33" xfId="68" applyFont="1" applyBorder="1" applyAlignment="1">
      <alignment horizontal="center" vertical="center" textRotation="255"/>
      <protection/>
    </xf>
    <xf numFmtId="0" fontId="28" fillId="0" borderId="33" xfId="68" applyFont="1" applyFill="1" applyBorder="1" applyAlignment="1">
      <alignment horizontal="center" vertical="center" textRotation="255"/>
      <protection/>
    </xf>
    <xf numFmtId="180" fontId="30" fillId="0" borderId="34" xfId="68" applyNumberFormat="1" applyFont="1" applyFill="1" applyBorder="1" applyAlignment="1">
      <alignment horizontal="right" vertical="center"/>
      <protection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38" fontId="30" fillId="0" borderId="35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0" fontId="30" fillId="0" borderId="35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176" fontId="30" fillId="0" borderId="34" xfId="68" applyNumberFormat="1" applyFont="1" applyFill="1" applyBorder="1" applyAlignment="1">
      <alignment horizontal="center" vertical="center"/>
      <protection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>
      <alignment horizontal="left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8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9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0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9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0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30" fillId="0" borderId="34" xfId="68" applyFont="1" applyFill="1" applyBorder="1" applyAlignment="1">
      <alignment horizontal="center" vertical="center"/>
      <protection/>
    </xf>
    <xf numFmtId="38" fontId="30" fillId="0" borderId="34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9" xfId="68" applyFont="1" applyFill="1" applyBorder="1" applyAlignment="1">
      <alignment horizontal="center" vertical="center"/>
      <protection/>
    </xf>
    <xf numFmtId="0" fontId="29" fillId="0" borderId="40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7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7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35" fillId="0" borderId="40" xfId="68" applyFont="1" applyFill="1" applyBorder="1" applyAlignment="1">
      <alignment horizontal="center" vertical="center"/>
      <protection/>
    </xf>
    <xf numFmtId="0" fontId="27" fillId="0" borderId="37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33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47" xfId="68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9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180" fontId="30" fillId="0" borderId="41" xfId="68" applyNumberFormat="1" applyFont="1" applyFill="1" applyBorder="1" applyAlignment="1">
      <alignment horizontal="right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/>
      <protection locked="0"/>
    </xf>
    <xf numFmtId="176" fontId="30" fillId="0" borderId="34" xfId="68" applyNumberFormat="1" applyFont="1" applyFill="1" applyBorder="1" applyAlignment="1" applyProtection="1">
      <alignment horizontal="left" vertical="center"/>
      <protection locked="0"/>
    </xf>
    <xf numFmtId="0" fontId="30" fillId="0" borderId="51" xfId="68" applyFont="1" applyFill="1" applyBorder="1" applyAlignment="1" applyProtection="1">
      <alignment horizontal="left" vertical="center"/>
      <protection locked="0"/>
    </xf>
    <xf numFmtId="38" fontId="30" fillId="0" borderId="41" xfId="50" applyFont="1" applyFill="1" applyBorder="1" applyAlignment="1">
      <alignment horizontal="right" vertical="center"/>
    </xf>
    <xf numFmtId="0" fontId="30" fillId="0" borderId="41" xfId="68" applyFont="1" applyFill="1" applyBorder="1" applyAlignment="1">
      <alignment horizontal="left" vertical="center"/>
      <protection/>
    </xf>
    <xf numFmtId="0" fontId="37" fillId="0" borderId="42" xfId="68" applyFont="1" applyFill="1" applyBorder="1" applyAlignment="1" applyProtection="1">
      <alignment horizontal="left" vertical="center"/>
      <protection locked="0"/>
    </xf>
    <xf numFmtId="0" fontId="37" fillId="0" borderId="52" xfId="68" applyFont="1" applyFill="1" applyBorder="1" applyAlignment="1" applyProtection="1">
      <alignment horizontal="left" vertical="center"/>
      <protection locked="0"/>
    </xf>
    <xf numFmtId="0" fontId="30" fillId="0" borderId="53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 applyProtection="1">
      <alignment horizontal="left" vertical="center"/>
      <protection locked="0"/>
    </xf>
    <xf numFmtId="0" fontId="37" fillId="0" borderId="41" xfId="68" applyFont="1" applyFill="1" applyBorder="1" applyAlignment="1">
      <alignment horizontal="center" vertical="center"/>
      <protection/>
    </xf>
    <xf numFmtId="0" fontId="37" fillId="0" borderId="53" xfId="68" applyFont="1" applyFill="1" applyBorder="1" applyAlignment="1">
      <alignment horizontal="center" vertical="center"/>
      <protection/>
    </xf>
    <xf numFmtId="176" fontId="37" fillId="0" borderId="42" xfId="68" applyNumberFormat="1" applyFont="1" applyFill="1" applyBorder="1" applyAlignment="1" applyProtection="1">
      <alignment horizontal="center" vertical="center"/>
      <protection locked="0"/>
    </xf>
    <xf numFmtId="0" fontId="30" fillId="0" borderId="34" xfId="68" applyFont="1" applyBorder="1" applyAlignment="1" applyProtection="1">
      <alignment vertical="center"/>
      <protection locked="0"/>
    </xf>
    <xf numFmtId="0" fontId="30" fillId="0" borderId="51" xfId="68" applyFont="1" applyBorder="1" applyAlignment="1" applyProtection="1">
      <alignment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56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4" xfId="68" applyFont="1" applyFill="1" applyBorder="1" applyAlignment="1" applyProtection="1">
      <alignment horizontal="left" vertical="center"/>
      <protection locked="0"/>
    </xf>
    <xf numFmtId="180" fontId="30" fillId="0" borderId="54" xfId="68" applyNumberFormat="1" applyFont="1" applyFill="1" applyBorder="1" applyAlignment="1">
      <alignment horizontal="right" vertical="center"/>
      <protection/>
    </xf>
    <xf numFmtId="0" fontId="31" fillId="0" borderId="35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38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33" xfId="68" applyFont="1" applyBorder="1" applyAlignment="1">
      <alignment horizontal="center" vertical="center"/>
      <protection/>
    </xf>
    <xf numFmtId="38" fontId="30" fillId="0" borderId="37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0" xfId="5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37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7" xfId="68" applyNumberFormat="1" applyFont="1" applyFill="1" applyBorder="1" applyAlignment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0" fontId="30" fillId="0" borderId="58" xfId="68" applyFont="1" applyFill="1" applyBorder="1" applyAlignment="1" applyProtection="1">
      <alignment horizontal="left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38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8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59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38" fontId="30" fillId="0" borderId="59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38" fontId="30" fillId="0" borderId="59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4" xfId="68" applyNumberFormat="1" applyFont="1" applyFill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38" fontId="30" fillId="0" borderId="61" xfId="50" applyFont="1" applyBorder="1" applyAlignment="1" applyProtection="1">
      <alignment horizontal="right" vertical="center"/>
      <protection/>
    </xf>
    <xf numFmtId="0" fontId="30" fillId="0" borderId="62" xfId="68" applyFont="1" applyBorder="1" applyAlignment="1" applyProtection="1">
      <alignment horizontal="center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64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42" xfId="68" applyFont="1" applyFill="1" applyBorder="1" applyAlignment="1">
      <alignment horizontal="left" vertical="center"/>
      <protection/>
    </xf>
    <xf numFmtId="38" fontId="30" fillId="0" borderId="37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0" xfId="68" applyNumberFormat="1" applyFont="1" applyFill="1" applyBorder="1" applyAlignment="1">
      <alignment horizontal="right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49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0" fillId="0" borderId="46" xfId="68" applyFont="1" applyBorder="1" applyAlignment="1">
      <alignment horizontal="center" vertical="center"/>
      <protection/>
    </xf>
    <xf numFmtId="0" fontId="30" fillId="0" borderId="65" xfId="68" applyFont="1" applyFill="1" applyBorder="1" applyAlignment="1">
      <alignment horizontal="center" vertical="center" shrinkToFit="1"/>
      <protection/>
    </xf>
    <xf numFmtId="0" fontId="30" fillId="0" borderId="66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46" xfId="68" applyFont="1" applyFill="1" applyBorder="1" applyAlignment="1">
      <alignment horizontal="center" vertical="center" shrinkToFit="1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7" xfId="68" applyFont="1" applyFill="1" applyBorder="1" applyAlignment="1">
      <alignment horizontal="center" vertical="center" wrapText="1"/>
      <protection/>
    </xf>
    <xf numFmtId="0" fontId="30" fillId="0" borderId="68" xfId="68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76" fontId="36" fillId="0" borderId="47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50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30" fillId="0" borderId="73" xfId="68" applyFont="1" applyFill="1" applyBorder="1" applyAlignment="1">
      <alignment horizontal="left" vertical="center"/>
      <protection/>
    </xf>
    <xf numFmtId="0" fontId="28" fillId="0" borderId="54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0" fillId="0" borderId="57" xfId="68" applyNumberFormat="1" applyFont="1" applyFill="1" applyBorder="1" applyAlignment="1">
      <alignment horizontal="center" vertical="center"/>
      <protection/>
    </xf>
    <xf numFmtId="176" fontId="30" fillId="0" borderId="35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0" borderId="74" xfId="68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8" fillId="0" borderId="34" xfId="68" applyNumberFormat="1" applyFont="1" applyFill="1" applyBorder="1" applyAlignment="1">
      <alignment horizontal="center"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26" borderId="41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/>
      <protection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30" fillId="0" borderId="73" xfId="68" applyNumberFormat="1" applyFont="1" applyFill="1" applyBorder="1" applyAlignment="1">
      <alignment horizontal="center" vertical="center"/>
      <protection/>
    </xf>
    <xf numFmtId="176" fontId="25" fillId="24" borderId="37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65" xfId="68" applyFont="1" applyFill="1" applyBorder="1" applyAlignment="1">
      <alignment horizontal="center" vertical="center" wrapText="1"/>
      <protection/>
    </xf>
    <xf numFmtId="0" fontId="30" fillId="0" borderId="66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6" xfId="68" applyFont="1" applyFill="1" applyBorder="1" applyAlignment="1">
      <alignment horizontal="center" vertical="center" wrapText="1"/>
      <protection/>
    </xf>
    <xf numFmtId="0" fontId="25" fillId="24" borderId="37" xfId="68" applyFont="1" applyFill="1" applyBorder="1" applyAlignment="1">
      <alignment horizontal="center" vertical="center"/>
      <protection/>
    </xf>
    <xf numFmtId="176" fontId="28" fillId="0" borderId="42" xfId="68" applyNumberFormat="1" applyFont="1" applyFill="1" applyBorder="1" applyAlignment="1">
      <alignment horizontal="center" vertical="center"/>
      <protection/>
    </xf>
    <xf numFmtId="0" fontId="30" fillId="0" borderId="57" xfId="68" applyFont="1" applyFill="1" applyBorder="1" applyAlignment="1">
      <alignment horizontal="left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65" xfId="68" applyFont="1" applyFill="1" applyBorder="1" applyAlignment="1">
      <alignment horizontal="center" vertical="center"/>
      <protection/>
    </xf>
    <xf numFmtId="0" fontId="30" fillId="0" borderId="66" xfId="68" applyFont="1" applyFill="1" applyBorder="1" applyAlignment="1">
      <alignment horizontal="center" vertical="center"/>
      <protection/>
    </xf>
    <xf numFmtId="0" fontId="30" fillId="0" borderId="50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7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0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80" fontId="30" fillId="0" borderId="73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70" xfId="68" applyNumberFormat="1" applyFont="1" applyFill="1" applyBorder="1" applyAlignment="1">
      <alignment horizontal="right" vertical="center"/>
      <protection/>
    </xf>
    <xf numFmtId="0" fontId="30" fillId="27" borderId="20" xfId="68" applyFont="1" applyFill="1" applyBorder="1" applyAlignment="1">
      <alignment vertical="center"/>
      <protection/>
    </xf>
    <xf numFmtId="176" fontId="30" fillId="27" borderId="35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28" fillId="0" borderId="32" xfId="68" applyFont="1" applyBorder="1" applyAlignment="1">
      <alignment horizontal="center" vertical="center" textRotation="255"/>
      <protection/>
    </xf>
    <xf numFmtId="0" fontId="32" fillId="0" borderId="59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8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5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2" fillId="0" borderId="35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0" xfId="0" applyFont="1" applyFill="1" applyBorder="1" applyAlignment="1">
      <alignment horizontal="center" vertical="center"/>
    </xf>
    <xf numFmtId="178" fontId="32" fillId="27" borderId="47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176" fontId="30" fillId="27" borderId="65" xfId="68" applyNumberFormat="1" applyFont="1" applyFill="1" applyBorder="1" applyAlignment="1">
      <alignment vertical="center"/>
      <protection/>
    </xf>
    <xf numFmtId="176" fontId="30" fillId="27" borderId="66" xfId="68" applyNumberFormat="1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25" fillId="24" borderId="40" xfId="68" applyFont="1" applyFill="1" applyBorder="1" applyAlignment="1">
      <alignment horizontal="center" vertical="center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6" fontId="30" fillId="27" borderId="40" xfId="68" applyNumberFormat="1" applyFont="1" applyFill="1" applyBorder="1" applyAlignment="1">
      <alignment vertical="center"/>
      <protection/>
    </xf>
    <xf numFmtId="178" fontId="30" fillId="0" borderId="37" xfId="68" applyNumberFormat="1" applyFont="1" applyBorder="1" applyAlignment="1">
      <alignment vertical="center"/>
      <protection/>
    </xf>
    <xf numFmtId="178" fontId="30" fillId="0" borderId="40" xfId="68" applyNumberFormat="1" applyFont="1" applyBorder="1" applyAlignment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2" fillId="27" borderId="35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178" fontId="32" fillId="27" borderId="38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 shrinkToFit="1"/>
      <protection/>
    </xf>
    <xf numFmtId="0" fontId="30" fillId="0" borderId="56" xfId="68" applyFont="1" applyBorder="1" applyAlignment="1">
      <alignment vertical="center" shrinkToFit="1"/>
      <protection/>
    </xf>
    <xf numFmtId="178" fontId="30" fillId="0" borderId="37" xfId="68" applyNumberFormat="1" applyFont="1" applyFill="1" applyBorder="1" applyAlignment="1">
      <alignment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0" fillId="0" borderId="25" xfId="68" applyFont="1" applyFill="1" applyBorder="1" applyAlignment="1">
      <alignment vertical="center"/>
      <protection/>
    </xf>
    <xf numFmtId="178" fontId="30" fillId="0" borderId="37" xfId="68" applyNumberFormat="1" applyFont="1" applyFill="1" applyBorder="1" applyAlignment="1" applyProtection="1">
      <alignment vertical="center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0" fontId="32" fillId="0" borderId="38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0" fillId="0" borderId="68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176" fontId="30" fillId="27" borderId="38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176" fontId="30" fillId="27" borderId="47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8" fontId="32" fillId="27" borderId="59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0" fillId="0" borderId="65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0" fontId="30" fillId="0" borderId="59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176" fontId="30" fillId="27" borderId="59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33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45" xfId="68" applyFont="1" applyFill="1" applyBorder="1" applyAlignment="1">
      <alignment horizontal="center" vertical="center"/>
      <protection/>
    </xf>
    <xf numFmtId="0" fontId="25" fillId="24" borderId="46" xfId="68" applyFont="1" applyFill="1" applyBorder="1" applyAlignment="1">
      <alignment horizontal="center" vertical="center"/>
      <protection/>
    </xf>
    <xf numFmtId="0" fontId="32" fillId="0" borderId="47" xfId="0" applyFont="1" applyFill="1" applyBorder="1" applyAlignment="1">
      <alignment vertical="center" shrinkToFit="1"/>
    </xf>
    <xf numFmtId="0" fontId="32" fillId="0" borderId="33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178" fontId="32" fillId="27" borderId="65" xfId="0" applyNumberFormat="1" applyFont="1" applyFill="1" applyBorder="1" applyAlignment="1">
      <alignment horizontal="right" vertical="center"/>
    </xf>
    <xf numFmtId="178" fontId="32" fillId="27" borderId="66" xfId="0" applyNumberFormat="1" applyFont="1" applyFill="1" applyBorder="1" applyAlignment="1">
      <alignment horizontal="right" vertical="center"/>
    </xf>
    <xf numFmtId="38" fontId="27" fillId="0" borderId="37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2" xfId="68" applyFont="1" applyFill="1" applyBorder="1" applyAlignment="1">
      <alignment horizontal="center" vertical="center"/>
      <protection/>
    </xf>
    <xf numFmtId="0" fontId="31" fillId="17" borderId="82" xfId="68" applyFont="1" applyFill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40" xfId="68" applyFont="1" applyBorder="1" applyAlignment="1">
      <alignment horizontal="center" vertical="center"/>
      <protection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26" fillId="21" borderId="83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0" xfId="68" applyFont="1" applyBorder="1" applyAlignment="1">
      <alignment horizontal="center" vertical="center" wrapText="1"/>
      <protection/>
    </xf>
    <xf numFmtId="0" fontId="27" fillId="0" borderId="37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37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9" fontId="30" fillId="0" borderId="10" xfId="42" applyFont="1" applyBorder="1" applyAlignment="1">
      <alignment horizontal="center" vertical="center"/>
    </xf>
    <xf numFmtId="0" fontId="30" fillId="0" borderId="38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5" xfId="68" applyFont="1" applyBorder="1" applyAlignment="1">
      <alignment vertical="center" shrinkToFit="1"/>
      <protection/>
    </xf>
    <xf numFmtId="0" fontId="31" fillId="24" borderId="39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31" fillId="24" borderId="33" xfId="68" applyFont="1" applyFill="1" applyBorder="1" applyAlignment="1">
      <alignment horizontal="center" vertical="center"/>
      <protection/>
    </xf>
    <xf numFmtId="0" fontId="29" fillId="0" borderId="0" xfId="68" applyFont="1" applyAlignment="1">
      <alignment horizontal="center"/>
      <protection/>
    </xf>
    <xf numFmtId="0" fontId="30" fillId="0" borderId="39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30" fillId="0" borderId="70" xfId="68" applyFont="1" applyFill="1" applyBorder="1" applyAlignment="1">
      <alignment vertical="center" shrinkToFit="1"/>
      <protection/>
    </xf>
    <xf numFmtId="0" fontId="30" fillId="0" borderId="84" xfId="68" applyFont="1" applyFill="1" applyBorder="1" applyAlignment="1">
      <alignment vertical="center" shrinkToFit="1"/>
      <protection/>
    </xf>
    <xf numFmtId="176" fontId="30" fillId="27" borderId="34" xfId="68" applyNumberFormat="1" applyFont="1" applyFill="1" applyBorder="1" applyAlignment="1">
      <alignment vertical="center"/>
      <protection/>
    </xf>
    <xf numFmtId="178" fontId="32" fillId="27" borderId="50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51" xfId="68" applyFont="1" applyFill="1" applyBorder="1" applyAlignment="1">
      <alignment vertical="center" shrinkToFit="1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51" xfId="68" applyFont="1" applyFill="1" applyBorder="1" applyAlignment="1">
      <alignment vertical="center" shrinkToFit="1"/>
      <protection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53" xfId="68" applyFont="1" applyFill="1" applyBorder="1" applyAlignment="1">
      <alignment vertical="center" shrinkToFit="1"/>
      <protection/>
    </xf>
    <xf numFmtId="0" fontId="32" fillId="0" borderId="5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8" xfId="0" applyBorder="1" applyAlignment="1">
      <alignment vertical="center"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176" fontId="30" fillId="0" borderId="37" xfId="68" applyNumberFormat="1" applyFont="1" applyFill="1" applyBorder="1" applyAlignment="1">
      <alignment vertical="center"/>
      <protection/>
    </xf>
    <xf numFmtId="176" fontId="30" fillId="0" borderId="40" xfId="68" applyNumberFormat="1" applyFont="1" applyFill="1" applyBorder="1" applyAlignment="1">
      <alignment vertical="center"/>
      <protection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2" fillId="0" borderId="5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5" xfId="0" applyFont="1" applyFill="1" applyBorder="1" applyAlignment="1">
      <alignment vertical="center" shrinkToFit="1"/>
    </xf>
    <xf numFmtId="0" fontId="32" fillId="0" borderId="65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0" xfId="0" applyFont="1" applyFill="1" applyBorder="1" applyAlignment="1">
      <alignment vertical="center" shrinkToFit="1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0" fillId="27" borderId="65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0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0" xfId="68" applyFont="1" applyFill="1" applyBorder="1" applyAlignment="1">
      <alignment vertical="center" shrinkToFit="1"/>
      <protection/>
    </xf>
    <xf numFmtId="0" fontId="29" fillId="0" borderId="39" xfId="68" applyNumberFormat="1" applyFont="1" applyBorder="1" applyAlignment="1">
      <alignment horizontal="center" vertical="center"/>
      <protection/>
    </xf>
    <xf numFmtId="0" fontId="29" fillId="0" borderId="40" xfId="68" applyNumberFormat="1" applyFont="1" applyBorder="1" applyAlignment="1">
      <alignment horizontal="center"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176" fontId="30" fillId="27" borderId="50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0" borderId="34" xfId="68" applyFont="1" applyBorder="1" applyAlignment="1">
      <alignment vertical="center" shrinkToFit="1"/>
      <protection/>
    </xf>
    <xf numFmtId="0" fontId="30" fillId="0" borderId="51" xfId="68" applyFont="1" applyBorder="1" applyAlignment="1">
      <alignment vertical="center" shrinkToFit="1"/>
      <protection/>
    </xf>
    <xf numFmtId="0" fontId="30" fillId="0" borderId="48" xfId="68" applyFont="1" applyBorder="1" applyAlignment="1">
      <alignment vertical="center" shrinkToFit="1"/>
      <protection/>
    </xf>
    <xf numFmtId="0" fontId="30" fillId="0" borderId="45" xfId="68" applyFont="1" applyBorder="1" applyAlignment="1">
      <alignment vertical="center" shrinkToFit="1"/>
      <protection/>
    </xf>
    <xf numFmtId="0" fontId="30" fillId="0" borderId="86" xfId="68" applyFont="1" applyBorder="1" applyAlignment="1">
      <alignment vertical="center" shrinkToFit="1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77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87" xfId="68" applyFont="1" applyBorder="1" applyAlignment="1">
      <alignment horizontal="center"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88" xfId="68" applyFont="1" applyBorder="1" applyAlignment="1">
      <alignment horizontal="center" vertical="center"/>
      <protection/>
    </xf>
    <xf numFmtId="0" fontId="30" fillId="0" borderId="65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0" xfId="68" applyFont="1" applyBorder="1" applyAlignment="1">
      <alignment vertical="center"/>
      <protection/>
    </xf>
    <xf numFmtId="0" fontId="30" fillId="0" borderId="35" xfId="68" applyFont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178" fontId="32" fillId="0" borderId="35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8" fontId="30" fillId="0" borderId="35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176" fontId="30" fillId="0" borderId="37" xfId="68" applyNumberFormat="1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8" fontId="30" fillId="0" borderId="38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6" fontId="30" fillId="0" borderId="35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8" fontId="30" fillId="0" borderId="59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6" fontId="30" fillId="0" borderId="65" xfId="68" applyNumberFormat="1" applyFont="1" applyBorder="1" applyAlignment="1">
      <alignment vertical="center"/>
      <protection/>
    </xf>
    <xf numFmtId="176" fontId="30" fillId="0" borderId="66" xfId="68" applyNumberFormat="1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8" xfId="68" applyFont="1" applyBorder="1" applyAlignment="1">
      <alignment vertical="center"/>
      <protection/>
    </xf>
    <xf numFmtId="0" fontId="30" fillId="0" borderId="54" xfId="68" applyFont="1" applyBorder="1" applyAlignment="1">
      <alignment vertical="center"/>
      <protection/>
    </xf>
    <xf numFmtId="0" fontId="30" fillId="0" borderId="56" xfId="68" applyFont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178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46" xfId="68" applyNumberFormat="1" applyFont="1" applyFill="1" applyBorder="1" applyAlignment="1" applyProtection="1">
      <alignment vertical="center"/>
      <protection locked="0"/>
    </xf>
    <xf numFmtId="0" fontId="30" fillId="0" borderId="50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5" xfId="68" applyFont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0" fontId="30" fillId="26" borderId="45" xfId="68" applyFont="1" applyFill="1" applyBorder="1" applyAlignment="1">
      <alignment vertical="center"/>
      <protection/>
    </xf>
    <xf numFmtId="178" fontId="32" fillId="0" borderId="50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178" fontId="32" fillId="0" borderId="38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176" fontId="30" fillId="0" borderId="38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40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0" fontId="25" fillId="24" borderId="39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/>
    </xf>
    <xf numFmtId="49" fontId="27" fillId="0" borderId="37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35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6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horizontal="left" vertical="center" shrinkToFit="1"/>
      <protection/>
    </xf>
    <xf numFmtId="0" fontId="30" fillId="26" borderId="20" xfId="68" applyFont="1" applyFill="1" applyBorder="1" applyAlignment="1">
      <alignment horizontal="left" vertical="center" shrinkToFit="1"/>
      <protection/>
    </xf>
    <xf numFmtId="0" fontId="30" fillId="26" borderId="36" xfId="68" applyFont="1" applyFill="1" applyBorder="1" applyAlignment="1">
      <alignment horizontal="left"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176" fontId="30" fillId="0" borderId="35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6" fontId="30" fillId="0" borderId="65" xfId="68" applyNumberFormat="1" applyFont="1" applyFill="1" applyBorder="1" applyAlignment="1" applyProtection="1">
      <alignment vertical="center"/>
      <protection locked="0"/>
    </xf>
    <xf numFmtId="176" fontId="30" fillId="0" borderId="66" xfId="68" applyNumberFormat="1" applyFont="1" applyFill="1" applyBorder="1" applyAlignment="1" applyProtection="1">
      <alignment vertical="center"/>
      <protection locked="0"/>
    </xf>
    <xf numFmtId="176" fontId="30" fillId="0" borderId="65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>
      <alignment vertical="center"/>
      <protection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8" fontId="27" fillId="0" borderId="37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5" xfId="68" applyFont="1" applyFill="1" applyBorder="1" applyAlignment="1">
      <alignment vertical="center" shrinkToFit="1"/>
      <protection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8" xfId="68" applyFont="1" applyFill="1" applyBorder="1" applyAlignment="1">
      <alignment vertical="center" shrinkToFit="1"/>
      <protection/>
    </xf>
    <xf numFmtId="0" fontId="30" fillId="26" borderId="37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0" fontId="28" fillId="26" borderId="32" xfId="68" applyFont="1" applyFill="1" applyBorder="1" applyAlignment="1">
      <alignment horizontal="center" vertical="center" textRotation="255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0" fontId="28" fillId="0" borderId="32" xfId="68" applyFont="1" applyFill="1" applyBorder="1" applyAlignment="1">
      <alignment horizontal="center" vertical="center" textRotation="255"/>
      <protection/>
    </xf>
    <xf numFmtId="0" fontId="29" fillId="0" borderId="0" xfId="68" applyFont="1" applyBorder="1" applyAlignment="1">
      <alignment horizontal="center" vertical="center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30" fillId="0" borderId="55" xfId="68" applyFont="1" applyFill="1" applyBorder="1" applyAlignment="1">
      <alignment vertical="center"/>
      <protection/>
    </xf>
    <xf numFmtId="0" fontId="30" fillId="0" borderId="37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0" fontId="28" fillId="0" borderId="32" xfId="68" applyFont="1" applyFill="1" applyBorder="1" applyAlignment="1" applyProtection="1">
      <alignment horizontal="center" vertical="center" textRotation="255"/>
      <protection/>
    </xf>
    <xf numFmtId="178" fontId="30" fillId="29" borderId="34" xfId="68" applyNumberFormat="1" applyFont="1" applyFill="1" applyBorder="1" applyAlignment="1" applyProtection="1">
      <alignment horizontal="right" vertical="center"/>
      <protection/>
    </xf>
    <xf numFmtId="178" fontId="30" fillId="0" borderId="35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8" fontId="30" fillId="29" borderId="35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178" fontId="30" fillId="0" borderId="38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178" fontId="30" fillId="29" borderId="59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4" xfId="68" applyNumberFormat="1" applyFont="1" applyFill="1" applyBorder="1" applyAlignment="1" applyProtection="1">
      <alignment horizontal="right" vertical="center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8" fontId="30" fillId="0" borderId="57" xfId="68" applyNumberFormat="1" applyFont="1" applyFill="1" applyBorder="1" applyAlignment="1" applyProtection="1">
      <alignment horizontal="right" vertical="center"/>
      <protection/>
    </xf>
    <xf numFmtId="178" fontId="32" fillId="26" borderId="37" xfId="0" applyNumberFormat="1" applyFont="1" applyFill="1" applyBorder="1" applyAlignment="1">
      <alignment horizontal="right" vertical="center"/>
    </xf>
    <xf numFmtId="178" fontId="32" fillId="26" borderId="40" xfId="0" applyNumberFormat="1" applyFont="1" applyFill="1" applyBorder="1" applyAlignment="1">
      <alignment horizontal="right" vertical="center"/>
    </xf>
    <xf numFmtId="0" fontId="30" fillId="0" borderId="47" xfId="68" applyFont="1" applyFill="1" applyBorder="1" applyAlignment="1" applyProtection="1">
      <alignment vertical="center"/>
      <protection/>
    </xf>
    <xf numFmtId="0" fontId="30" fillId="0" borderId="33" xfId="68" applyFont="1" applyFill="1" applyBorder="1" applyAlignment="1" applyProtection="1">
      <alignment vertical="center"/>
      <protection/>
    </xf>
    <xf numFmtId="0" fontId="30" fillId="0" borderId="81" xfId="68" applyFont="1" applyFill="1" applyBorder="1" applyAlignment="1" applyProtection="1">
      <alignment vertical="center"/>
      <protection/>
    </xf>
    <xf numFmtId="178" fontId="30" fillId="29" borderId="73" xfId="68" applyNumberFormat="1" applyFont="1" applyFill="1" applyBorder="1" applyAlignment="1" applyProtection="1">
      <alignment horizontal="right" vertical="center"/>
      <protection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6" xfId="68" applyNumberFormat="1" applyFont="1" applyFill="1" applyBorder="1" applyAlignment="1" applyProtection="1">
      <alignment vertical="center"/>
      <protection/>
    </xf>
    <xf numFmtId="178" fontId="30" fillId="26" borderId="38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0" fillId="26" borderId="35" xfId="68" applyNumberFormat="1" applyFont="1" applyFill="1" applyBorder="1" applyAlignment="1" applyProtection="1">
      <alignment vertical="center"/>
      <protection locked="0"/>
    </xf>
    <xf numFmtId="178" fontId="30" fillId="26" borderId="18" xfId="68" applyNumberFormat="1" applyFont="1" applyFill="1" applyBorder="1" applyAlignment="1" applyProtection="1">
      <alignment vertical="center"/>
      <protection locked="0"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40" xfId="0" applyNumberFormat="1" applyFont="1" applyFill="1" applyBorder="1" applyAlignment="1">
      <alignment horizontal="right" vertical="center"/>
    </xf>
    <xf numFmtId="0" fontId="30" fillId="26" borderId="59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8" xfId="68" applyFont="1" applyFill="1" applyBorder="1" applyAlignment="1">
      <alignment horizontal="left" vertical="center" shrinkToFit="1"/>
      <protection/>
    </xf>
    <xf numFmtId="0" fontId="30" fillId="0" borderId="33" xfId="68" applyFont="1" applyBorder="1" applyAlignment="1" applyProtection="1">
      <alignment vertical="center"/>
      <protection/>
    </xf>
    <xf numFmtId="176" fontId="30" fillId="0" borderId="33" xfId="0" applyNumberFormat="1" applyFont="1" applyBorder="1" applyAlignment="1" applyProtection="1">
      <alignment vertical="center"/>
      <protection/>
    </xf>
    <xf numFmtId="0" fontId="30" fillId="0" borderId="33" xfId="0" applyFont="1" applyBorder="1" applyAlignment="1" applyProtection="1">
      <alignment vertical="center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26" borderId="43" xfId="68" applyFont="1" applyFill="1" applyBorder="1" applyAlignment="1">
      <alignment vertical="center"/>
      <protection/>
    </xf>
    <xf numFmtId="0" fontId="30" fillId="26" borderId="33" xfId="68" applyFont="1" applyFill="1" applyBorder="1" applyAlignment="1">
      <alignment vertical="center"/>
      <protection/>
    </xf>
    <xf numFmtId="178" fontId="32" fillId="0" borderId="59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0" fontId="28" fillId="0" borderId="32" xfId="68" applyFont="1" applyBorder="1" applyAlignment="1" applyProtection="1">
      <alignment horizontal="center" vertical="center" textRotation="255"/>
      <protection/>
    </xf>
    <xf numFmtId="178" fontId="30" fillId="0" borderId="41" xfId="68" applyNumberFormat="1" applyFont="1" applyFill="1" applyBorder="1" applyAlignment="1" applyProtection="1">
      <alignment horizontal="right" vertical="center"/>
      <protection/>
    </xf>
    <xf numFmtId="0" fontId="30" fillId="26" borderId="39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0" xfId="68" applyFont="1" applyFill="1" applyBorder="1" applyAlignment="1">
      <alignment horizontal="center" vertical="center"/>
      <protection/>
    </xf>
    <xf numFmtId="176" fontId="30" fillId="0" borderId="39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178" fontId="30" fillId="0" borderId="37" xfId="68" applyNumberFormat="1" applyFont="1" applyBorder="1" applyAlignment="1" applyProtection="1">
      <alignment vertical="center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47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65" xfId="0" applyNumberFormat="1" applyFont="1" applyFill="1" applyBorder="1" applyAlignment="1">
      <alignment horizontal="right" vertical="center"/>
    </xf>
    <xf numFmtId="178" fontId="32" fillId="0" borderId="66" xfId="0" applyNumberFormat="1" applyFont="1" applyFill="1" applyBorder="1" applyAlignment="1">
      <alignment horizontal="right" vertical="center"/>
    </xf>
    <xf numFmtId="176" fontId="30" fillId="0" borderId="59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0" fontId="41" fillId="0" borderId="32" xfId="0" applyFont="1" applyBorder="1" applyAlignment="1">
      <alignment horizontal="center" vertical="center" textRotation="255"/>
    </xf>
    <xf numFmtId="0" fontId="30" fillId="0" borderId="47" xfId="68" applyFont="1" applyBorder="1" applyAlignment="1">
      <alignment vertical="center" shrinkToFit="1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176" fontId="30" fillId="0" borderId="33" xfId="68" applyNumberFormat="1" applyFont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178" fontId="30" fillId="0" borderId="35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59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65" xfId="68" applyNumberFormat="1" applyFont="1" applyBorder="1" applyAlignment="1" applyProtection="1">
      <alignment vertical="center"/>
      <protection locked="0"/>
    </xf>
    <xf numFmtId="178" fontId="30" fillId="0" borderId="66" xfId="68" applyNumberFormat="1" applyFont="1" applyBorder="1" applyAlignment="1" applyProtection="1">
      <alignment vertical="center"/>
      <protection locked="0"/>
    </xf>
    <xf numFmtId="178" fontId="30" fillId="0" borderId="38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176" fontId="30" fillId="0" borderId="39" xfId="68" applyNumberFormat="1" applyFont="1" applyBorder="1" applyAlignment="1">
      <alignment vertical="center" shrinkToFit="1"/>
      <protection/>
    </xf>
    <xf numFmtId="0" fontId="31" fillId="24" borderId="89" xfId="68" applyFont="1" applyFill="1" applyBorder="1" applyAlignment="1">
      <alignment horizontal="center" vertical="center"/>
      <protection/>
    </xf>
    <xf numFmtId="0" fontId="31" fillId="24" borderId="90" xfId="68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vertical="center"/>
      <protection/>
    </xf>
    <xf numFmtId="0" fontId="30" fillId="0" borderId="45" xfId="68" applyFont="1" applyFill="1" applyBorder="1" applyAlignment="1">
      <alignment vertical="center"/>
      <protection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46" xfId="0" applyNumberFormat="1" applyFont="1" applyFill="1" applyBorder="1" applyAlignment="1">
      <alignment horizontal="right" vertical="center"/>
    </xf>
    <xf numFmtId="178" fontId="30" fillId="0" borderId="48" xfId="68" applyNumberFormat="1" applyFont="1" applyBorder="1" applyAlignment="1" applyProtection="1">
      <alignment vertical="center"/>
      <protection locked="0"/>
    </xf>
    <xf numFmtId="178" fontId="30" fillId="0" borderId="46" xfId="68" applyNumberFormat="1" applyFont="1" applyBorder="1" applyAlignment="1" applyProtection="1">
      <alignment vertical="center"/>
      <protection locked="0"/>
    </xf>
    <xf numFmtId="0" fontId="31" fillId="17" borderId="90" xfId="68" applyFont="1" applyFill="1" applyBorder="1" applyAlignment="1">
      <alignment horizontal="center" vertical="center"/>
      <protection/>
    </xf>
    <xf numFmtId="0" fontId="31" fillId="17" borderId="89" xfId="68" applyFont="1" applyFill="1" applyBorder="1" applyAlignment="1">
      <alignment horizontal="center" vertical="center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38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5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39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tabSelected="1" view="pageBreakPreview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5" width="3.09765625" style="9" customWidth="1"/>
    <col min="6" max="7" width="3.09765625" style="50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60" t="s">
        <v>38</v>
      </c>
      <c r="B1" s="161"/>
      <c r="C1" s="161"/>
      <c r="D1" s="161"/>
      <c r="E1" s="162" t="s">
        <v>39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78">
        <v>43739</v>
      </c>
      <c r="AE1" s="178"/>
      <c r="AF1" s="179"/>
    </row>
    <row r="2" spans="1:32" ht="18.75" customHeight="1">
      <c r="A2" s="169" t="s">
        <v>981</v>
      </c>
      <c r="B2" s="170"/>
      <c r="C2" s="170"/>
      <c r="D2" s="171"/>
      <c r="E2" s="172">
        <v>2019</v>
      </c>
      <c r="F2" s="172"/>
      <c r="G2" s="182">
        <f>S2-3</f>
        <v>-3</v>
      </c>
      <c r="H2" s="183"/>
      <c r="I2" s="183"/>
      <c r="J2" s="183"/>
      <c r="K2" s="72" t="s">
        <v>1831</v>
      </c>
      <c r="L2" s="4" t="s">
        <v>40</v>
      </c>
      <c r="M2" s="182">
        <f>S2-1</f>
        <v>-1</v>
      </c>
      <c r="N2" s="183"/>
      <c r="O2" s="183"/>
      <c r="P2" s="183"/>
      <c r="Q2" s="71" t="s">
        <v>984</v>
      </c>
      <c r="R2" s="66" t="s">
        <v>41</v>
      </c>
      <c r="S2" s="173"/>
      <c r="T2" s="173"/>
      <c r="U2" s="41" t="s">
        <v>42</v>
      </c>
      <c r="V2" s="67" t="s">
        <v>43</v>
      </c>
      <c r="W2" s="189" t="s">
        <v>44</v>
      </c>
      <c r="X2" s="190"/>
      <c r="Y2" s="191"/>
      <c r="Z2" s="192"/>
      <c r="AA2" s="192"/>
      <c r="AB2" s="192"/>
      <c r="AC2" s="192"/>
      <c r="AD2" s="192"/>
      <c r="AE2" s="192"/>
      <c r="AF2" s="193"/>
    </row>
    <row r="3" spans="1:32" ht="18.75" customHeight="1">
      <c r="A3" s="164" t="s">
        <v>989</v>
      </c>
      <c r="B3" s="165"/>
      <c r="C3" s="165"/>
      <c r="D3" s="166"/>
      <c r="E3" s="184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6"/>
      <c r="W3" s="180" t="s">
        <v>990</v>
      </c>
      <c r="X3" s="181"/>
      <c r="Y3" s="187">
        <f>O118</f>
        <v>0</v>
      </c>
      <c r="Z3" s="188"/>
      <c r="AA3" s="188"/>
      <c r="AB3" s="188"/>
      <c r="AC3" s="188"/>
      <c r="AD3" s="188"/>
      <c r="AE3" s="188"/>
      <c r="AF3" s="68" t="s">
        <v>991</v>
      </c>
    </row>
    <row r="4" spans="1:32" ht="12.75" customHeight="1">
      <c r="A4" s="39"/>
      <c r="B4" s="39"/>
      <c r="C4" s="20"/>
      <c r="D4" s="20"/>
      <c r="E4" s="20"/>
      <c r="F4" s="40"/>
      <c r="G4" s="4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67" t="s">
        <v>45</v>
      </c>
      <c r="X4" s="167"/>
      <c r="Y4" s="41"/>
      <c r="Z4" s="168"/>
      <c r="AA4" s="168"/>
      <c r="AB4" s="40" t="s">
        <v>46</v>
      </c>
      <c r="AC4" s="69"/>
      <c r="AD4" s="40" t="s">
        <v>47</v>
      </c>
      <c r="AE4" s="69"/>
      <c r="AF4" s="40" t="s">
        <v>982</v>
      </c>
    </row>
    <row r="5" spans="1:32" ht="13.5" customHeight="1">
      <c r="A5" s="194" t="s">
        <v>93</v>
      </c>
      <c r="B5" s="195"/>
      <c r="C5" s="196"/>
      <c r="D5" s="200" t="s">
        <v>92</v>
      </c>
      <c r="E5" s="196"/>
      <c r="F5" s="174" t="s">
        <v>48</v>
      </c>
      <c r="G5" s="174"/>
      <c r="H5" s="174"/>
      <c r="I5" s="174"/>
      <c r="J5" s="174"/>
      <c r="K5" s="174"/>
      <c r="L5" s="174" t="s">
        <v>732</v>
      </c>
      <c r="M5" s="174"/>
      <c r="N5" s="174"/>
      <c r="O5" s="174" t="s">
        <v>50</v>
      </c>
      <c r="P5" s="174"/>
      <c r="Q5" s="174"/>
      <c r="R5" s="174" t="s">
        <v>51</v>
      </c>
      <c r="S5" s="174"/>
      <c r="T5" s="174"/>
      <c r="U5" s="224" t="s">
        <v>52</v>
      </c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5"/>
    </row>
    <row r="6" spans="1:32" ht="13.5" customHeight="1">
      <c r="A6" s="197"/>
      <c r="B6" s="198"/>
      <c r="C6" s="199"/>
      <c r="D6" s="201"/>
      <c r="E6" s="199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226" t="s">
        <v>53</v>
      </c>
      <c r="V6" s="226"/>
      <c r="W6" s="226"/>
      <c r="X6" s="226"/>
      <c r="Y6" s="226"/>
      <c r="Z6" s="226"/>
      <c r="AA6" s="220"/>
      <c r="AB6" s="220"/>
      <c r="AC6" s="220"/>
      <c r="AD6" s="220"/>
      <c r="AE6" s="220"/>
      <c r="AF6" s="221"/>
    </row>
    <row r="7" spans="1:32" ht="13.5" customHeight="1">
      <c r="A7" s="194" t="s">
        <v>94</v>
      </c>
      <c r="B7" s="202"/>
      <c r="C7" s="203"/>
      <c r="D7" s="210" t="s">
        <v>91</v>
      </c>
      <c r="E7" s="203"/>
      <c r="F7" s="174" t="s">
        <v>79</v>
      </c>
      <c r="G7" s="174"/>
      <c r="H7" s="219" t="s">
        <v>127</v>
      </c>
      <c r="I7" s="219"/>
      <c r="J7" s="219"/>
      <c r="K7" s="219"/>
      <c r="L7" s="218">
        <f>'下関市①'!E19</f>
        <v>4250</v>
      </c>
      <c r="M7" s="218"/>
      <c r="N7" s="218"/>
      <c r="O7" s="218">
        <f>'下関市①'!G19</f>
        <v>0</v>
      </c>
      <c r="P7" s="218"/>
      <c r="Q7" s="218"/>
      <c r="R7" s="213">
        <f>O7/L7</f>
        <v>0</v>
      </c>
      <c r="S7" s="213"/>
      <c r="T7" s="213"/>
      <c r="U7" s="223"/>
      <c r="V7" s="223"/>
      <c r="W7" s="223"/>
      <c r="X7" s="214"/>
      <c r="Y7" s="214"/>
      <c r="Z7" s="214"/>
      <c r="AA7" s="214"/>
      <c r="AB7" s="214"/>
      <c r="AC7" s="214"/>
      <c r="AD7" s="214"/>
      <c r="AE7" s="214"/>
      <c r="AF7" s="222"/>
    </row>
    <row r="8" spans="1:32" ht="13.5" customHeight="1">
      <c r="A8" s="204"/>
      <c r="B8" s="205"/>
      <c r="C8" s="206"/>
      <c r="D8" s="211"/>
      <c r="E8" s="206"/>
      <c r="F8" s="176" t="s">
        <v>79</v>
      </c>
      <c r="G8" s="176"/>
      <c r="H8" s="153" t="s">
        <v>63</v>
      </c>
      <c r="I8" s="153"/>
      <c r="J8" s="153"/>
      <c r="K8" s="153"/>
      <c r="L8" s="177">
        <f>'下関市①'!E28</f>
        <v>2340</v>
      </c>
      <c r="M8" s="177"/>
      <c r="N8" s="177"/>
      <c r="O8" s="177">
        <f>'下関市①'!G28</f>
        <v>0</v>
      </c>
      <c r="P8" s="177"/>
      <c r="Q8" s="177"/>
      <c r="R8" s="135">
        <f>O8/L8</f>
        <v>0</v>
      </c>
      <c r="S8" s="135"/>
      <c r="T8" s="135"/>
      <c r="U8" s="216"/>
      <c r="V8" s="216"/>
      <c r="W8" s="216"/>
      <c r="X8" s="215"/>
      <c r="Y8" s="215"/>
      <c r="Z8" s="215"/>
      <c r="AA8" s="215"/>
      <c r="AB8" s="215"/>
      <c r="AC8" s="215"/>
      <c r="AD8" s="215"/>
      <c r="AE8" s="215"/>
      <c r="AF8" s="217"/>
    </row>
    <row r="9" spans="1:32" ht="13.5" customHeight="1">
      <c r="A9" s="204"/>
      <c r="B9" s="205"/>
      <c r="C9" s="206"/>
      <c r="D9" s="211"/>
      <c r="E9" s="206"/>
      <c r="F9" s="176" t="s">
        <v>79</v>
      </c>
      <c r="G9" s="176"/>
      <c r="H9" s="153" t="s">
        <v>128</v>
      </c>
      <c r="I9" s="153"/>
      <c r="J9" s="153"/>
      <c r="K9" s="153"/>
      <c r="L9" s="177">
        <f>'下関市①'!E42</f>
        <v>3790</v>
      </c>
      <c r="M9" s="177"/>
      <c r="N9" s="177"/>
      <c r="O9" s="177">
        <f>'下関市①'!G42</f>
        <v>0</v>
      </c>
      <c r="P9" s="177"/>
      <c r="Q9" s="177"/>
      <c r="R9" s="135">
        <f aca="true" t="shared" si="0" ref="R9:R14">O9/L9</f>
        <v>0</v>
      </c>
      <c r="S9" s="135"/>
      <c r="T9" s="135"/>
      <c r="U9" s="216"/>
      <c r="V9" s="216"/>
      <c r="W9" s="216"/>
      <c r="X9" s="215"/>
      <c r="Y9" s="215"/>
      <c r="Z9" s="215"/>
      <c r="AA9" s="215"/>
      <c r="AB9" s="215"/>
      <c r="AC9" s="215"/>
      <c r="AD9" s="215"/>
      <c r="AE9" s="215"/>
      <c r="AF9" s="217"/>
    </row>
    <row r="10" spans="1:32" ht="13.5" customHeight="1">
      <c r="A10" s="204"/>
      <c r="B10" s="205"/>
      <c r="C10" s="206"/>
      <c r="D10" s="211"/>
      <c r="E10" s="206"/>
      <c r="F10" s="176" t="s">
        <v>77</v>
      </c>
      <c r="G10" s="176"/>
      <c r="H10" s="153" t="s">
        <v>129</v>
      </c>
      <c r="I10" s="153"/>
      <c r="J10" s="153"/>
      <c r="K10" s="153"/>
      <c r="L10" s="177">
        <f>'下関市①'!E47</f>
        <v>1730</v>
      </c>
      <c r="M10" s="177"/>
      <c r="N10" s="177"/>
      <c r="O10" s="177">
        <f>'下関市①'!G47</f>
        <v>0</v>
      </c>
      <c r="P10" s="177"/>
      <c r="Q10" s="177"/>
      <c r="R10" s="135">
        <f t="shared" si="0"/>
        <v>0</v>
      </c>
      <c r="S10" s="135"/>
      <c r="T10" s="135"/>
      <c r="U10" s="216"/>
      <c r="V10" s="216"/>
      <c r="W10" s="216"/>
      <c r="X10" s="215"/>
      <c r="Y10" s="215"/>
      <c r="Z10" s="215"/>
      <c r="AA10" s="215"/>
      <c r="AB10" s="215"/>
      <c r="AC10" s="215"/>
      <c r="AD10" s="215"/>
      <c r="AE10" s="215"/>
      <c r="AF10" s="217"/>
    </row>
    <row r="11" spans="1:32" ht="13.5" customHeight="1">
      <c r="A11" s="204"/>
      <c r="B11" s="205"/>
      <c r="C11" s="206"/>
      <c r="D11" s="211"/>
      <c r="E11" s="206"/>
      <c r="F11" s="176" t="s">
        <v>77</v>
      </c>
      <c r="G11" s="176"/>
      <c r="H11" s="153" t="s">
        <v>64</v>
      </c>
      <c r="I11" s="153"/>
      <c r="J11" s="153"/>
      <c r="K11" s="153"/>
      <c r="L11" s="177">
        <f>'下関市①'!E56</f>
        <v>2640</v>
      </c>
      <c r="M11" s="177"/>
      <c r="N11" s="177"/>
      <c r="O11" s="177">
        <f>'下関市①'!G56</f>
        <v>0</v>
      </c>
      <c r="P11" s="177"/>
      <c r="Q11" s="177"/>
      <c r="R11" s="135">
        <f>O11/L11</f>
        <v>0</v>
      </c>
      <c r="S11" s="135"/>
      <c r="T11" s="135"/>
      <c r="U11" s="216"/>
      <c r="V11" s="216"/>
      <c r="W11" s="216"/>
      <c r="X11" s="215"/>
      <c r="Y11" s="215"/>
      <c r="Z11" s="215"/>
      <c r="AA11" s="215"/>
      <c r="AB11" s="215"/>
      <c r="AC11" s="215"/>
      <c r="AD11" s="215"/>
      <c r="AE11" s="215"/>
      <c r="AF11" s="217"/>
    </row>
    <row r="12" spans="1:32" ht="13.5" customHeight="1">
      <c r="A12" s="204"/>
      <c r="B12" s="205"/>
      <c r="C12" s="206"/>
      <c r="D12" s="211"/>
      <c r="E12" s="206"/>
      <c r="F12" s="176" t="s">
        <v>77</v>
      </c>
      <c r="G12" s="176"/>
      <c r="H12" s="153" t="s">
        <v>65</v>
      </c>
      <c r="I12" s="153"/>
      <c r="J12" s="153"/>
      <c r="K12" s="153"/>
      <c r="L12" s="177">
        <f>'下関市①'!E67</f>
        <v>3290</v>
      </c>
      <c r="M12" s="177"/>
      <c r="N12" s="177"/>
      <c r="O12" s="177">
        <f>'下関市①'!G67</f>
        <v>0</v>
      </c>
      <c r="P12" s="177"/>
      <c r="Q12" s="177"/>
      <c r="R12" s="135">
        <f>O12/L12</f>
        <v>0</v>
      </c>
      <c r="S12" s="135"/>
      <c r="T12" s="135"/>
      <c r="U12" s="216"/>
      <c r="V12" s="216"/>
      <c r="W12" s="216"/>
      <c r="X12" s="215"/>
      <c r="Y12" s="215"/>
      <c r="Z12" s="215"/>
      <c r="AA12" s="215"/>
      <c r="AB12" s="215"/>
      <c r="AC12" s="215"/>
      <c r="AD12" s="215"/>
      <c r="AE12" s="215"/>
      <c r="AF12" s="217"/>
    </row>
    <row r="13" spans="1:32" ht="13.5" customHeight="1">
      <c r="A13" s="204"/>
      <c r="B13" s="205"/>
      <c r="C13" s="206"/>
      <c r="D13" s="211"/>
      <c r="E13" s="206"/>
      <c r="F13" s="176" t="s">
        <v>77</v>
      </c>
      <c r="G13" s="176"/>
      <c r="H13" s="153" t="s">
        <v>130</v>
      </c>
      <c r="I13" s="153"/>
      <c r="J13" s="153"/>
      <c r="K13" s="153"/>
      <c r="L13" s="177">
        <f>'下関市①'!E77</f>
        <v>3180</v>
      </c>
      <c r="M13" s="177"/>
      <c r="N13" s="177"/>
      <c r="O13" s="177">
        <f>'下関市①'!G77</f>
        <v>0</v>
      </c>
      <c r="P13" s="177"/>
      <c r="Q13" s="177"/>
      <c r="R13" s="135">
        <f>O13/L13</f>
        <v>0</v>
      </c>
      <c r="S13" s="135"/>
      <c r="T13" s="135"/>
      <c r="U13" s="216"/>
      <c r="V13" s="216"/>
      <c r="W13" s="216"/>
      <c r="X13" s="215"/>
      <c r="Y13" s="215"/>
      <c r="Z13" s="215"/>
      <c r="AA13" s="215"/>
      <c r="AB13" s="215"/>
      <c r="AC13" s="215"/>
      <c r="AD13" s="215"/>
      <c r="AE13" s="215"/>
      <c r="AF13" s="217"/>
    </row>
    <row r="14" spans="1:32" ht="13.5" customHeight="1">
      <c r="A14" s="204"/>
      <c r="B14" s="205"/>
      <c r="C14" s="206"/>
      <c r="D14" s="211"/>
      <c r="E14" s="206"/>
      <c r="F14" s="176" t="s">
        <v>77</v>
      </c>
      <c r="G14" s="176"/>
      <c r="H14" s="153" t="s">
        <v>66</v>
      </c>
      <c r="I14" s="153"/>
      <c r="J14" s="153"/>
      <c r="K14" s="153"/>
      <c r="L14" s="140">
        <f>'下関市①'!U16</f>
        <v>3940</v>
      </c>
      <c r="M14" s="141"/>
      <c r="N14" s="142"/>
      <c r="O14" s="140">
        <f>'下関市①'!W16</f>
        <v>0</v>
      </c>
      <c r="P14" s="141"/>
      <c r="Q14" s="142"/>
      <c r="R14" s="135">
        <f t="shared" si="0"/>
        <v>0</v>
      </c>
      <c r="S14" s="135"/>
      <c r="T14" s="135"/>
      <c r="U14" s="216"/>
      <c r="V14" s="216"/>
      <c r="W14" s="216"/>
      <c r="X14" s="215"/>
      <c r="Y14" s="215"/>
      <c r="Z14" s="215"/>
      <c r="AA14" s="215"/>
      <c r="AB14" s="215"/>
      <c r="AC14" s="215"/>
      <c r="AD14" s="215"/>
      <c r="AE14" s="215"/>
      <c r="AF14" s="217"/>
    </row>
    <row r="15" spans="1:32" ht="13.5" customHeight="1">
      <c r="A15" s="204"/>
      <c r="B15" s="205"/>
      <c r="C15" s="206"/>
      <c r="D15" s="211"/>
      <c r="E15" s="206"/>
      <c r="F15" s="176" t="s">
        <v>76</v>
      </c>
      <c r="G15" s="176"/>
      <c r="H15" s="153" t="s">
        <v>131</v>
      </c>
      <c r="I15" s="153"/>
      <c r="J15" s="153"/>
      <c r="K15" s="153"/>
      <c r="L15" s="140">
        <f>'下関市①'!U25</f>
        <v>2570</v>
      </c>
      <c r="M15" s="141"/>
      <c r="N15" s="142"/>
      <c r="O15" s="140">
        <f>'下関市①'!W25</f>
        <v>0</v>
      </c>
      <c r="P15" s="141"/>
      <c r="Q15" s="142"/>
      <c r="R15" s="135">
        <f aca="true" t="shared" si="1" ref="R15:R30">O15/L15</f>
        <v>0</v>
      </c>
      <c r="S15" s="135"/>
      <c r="T15" s="135"/>
      <c r="U15" s="215"/>
      <c r="V15" s="215"/>
      <c r="W15" s="215"/>
      <c r="X15" s="215"/>
      <c r="Y15" s="215"/>
      <c r="Z15" s="215"/>
      <c r="AA15" s="215"/>
      <c r="AB15" s="215"/>
      <c r="AC15" s="215"/>
      <c r="AD15" s="227"/>
      <c r="AE15" s="227"/>
      <c r="AF15" s="228"/>
    </row>
    <row r="16" spans="1:32" ht="13.5" customHeight="1">
      <c r="A16" s="204"/>
      <c r="B16" s="205"/>
      <c r="C16" s="206"/>
      <c r="D16" s="211"/>
      <c r="E16" s="206"/>
      <c r="F16" s="176" t="s">
        <v>76</v>
      </c>
      <c r="G16" s="176"/>
      <c r="H16" s="153" t="s">
        <v>67</v>
      </c>
      <c r="I16" s="153"/>
      <c r="J16" s="153"/>
      <c r="K16" s="153"/>
      <c r="L16" s="140">
        <f>'下関市①'!U42</f>
        <v>6140</v>
      </c>
      <c r="M16" s="141"/>
      <c r="N16" s="142"/>
      <c r="O16" s="140">
        <f>'下関市①'!W42</f>
        <v>0</v>
      </c>
      <c r="P16" s="141"/>
      <c r="Q16" s="142"/>
      <c r="R16" s="135">
        <f t="shared" si="1"/>
        <v>0</v>
      </c>
      <c r="S16" s="135"/>
      <c r="T16" s="135"/>
      <c r="U16" s="215"/>
      <c r="V16" s="215"/>
      <c r="W16" s="215"/>
      <c r="X16" s="215"/>
      <c r="Y16" s="215"/>
      <c r="Z16" s="215"/>
      <c r="AA16" s="215"/>
      <c r="AB16" s="215"/>
      <c r="AC16" s="215"/>
      <c r="AD16" s="227"/>
      <c r="AE16" s="227"/>
      <c r="AF16" s="228"/>
    </row>
    <row r="17" spans="1:32" ht="13.5" customHeight="1">
      <c r="A17" s="204"/>
      <c r="B17" s="205"/>
      <c r="C17" s="206"/>
      <c r="D17" s="211"/>
      <c r="E17" s="206"/>
      <c r="F17" s="176" t="s">
        <v>76</v>
      </c>
      <c r="G17" s="176"/>
      <c r="H17" s="153" t="s">
        <v>132</v>
      </c>
      <c r="I17" s="153"/>
      <c r="J17" s="153"/>
      <c r="K17" s="153"/>
      <c r="L17" s="140">
        <f>'下関市①'!U51</f>
        <v>3710</v>
      </c>
      <c r="M17" s="141"/>
      <c r="N17" s="142"/>
      <c r="O17" s="140">
        <f>'下関市①'!W51</f>
        <v>0</v>
      </c>
      <c r="P17" s="141"/>
      <c r="Q17" s="142"/>
      <c r="R17" s="135">
        <f t="shared" si="1"/>
        <v>0</v>
      </c>
      <c r="S17" s="135"/>
      <c r="T17" s="135"/>
      <c r="U17" s="215"/>
      <c r="V17" s="215"/>
      <c r="W17" s="215"/>
      <c r="X17" s="215"/>
      <c r="Y17" s="215"/>
      <c r="Z17" s="215"/>
      <c r="AA17" s="215"/>
      <c r="AB17" s="215"/>
      <c r="AC17" s="215"/>
      <c r="AD17" s="227"/>
      <c r="AE17" s="227"/>
      <c r="AF17" s="228"/>
    </row>
    <row r="18" spans="1:32" ht="13.5" customHeight="1">
      <c r="A18" s="204"/>
      <c r="B18" s="205"/>
      <c r="C18" s="206"/>
      <c r="D18" s="211"/>
      <c r="E18" s="206"/>
      <c r="F18" s="176" t="s">
        <v>76</v>
      </c>
      <c r="G18" s="176"/>
      <c r="H18" s="153" t="s">
        <v>133</v>
      </c>
      <c r="I18" s="153"/>
      <c r="J18" s="153"/>
      <c r="K18" s="153"/>
      <c r="L18" s="140">
        <f>'下関市①'!U61</f>
        <v>4520</v>
      </c>
      <c r="M18" s="141"/>
      <c r="N18" s="142"/>
      <c r="O18" s="140">
        <f>'下関市①'!W61</f>
        <v>0</v>
      </c>
      <c r="P18" s="141"/>
      <c r="Q18" s="142"/>
      <c r="R18" s="135">
        <f t="shared" si="1"/>
        <v>0</v>
      </c>
      <c r="S18" s="135"/>
      <c r="T18" s="135"/>
      <c r="U18" s="215"/>
      <c r="V18" s="215"/>
      <c r="W18" s="215"/>
      <c r="X18" s="215"/>
      <c r="Y18" s="215"/>
      <c r="Z18" s="215"/>
      <c r="AA18" s="215"/>
      <c r="AB18" s="215"/>
      <c r="AC18" s="215"/>
      <c r="AD18" s="227"/>
      <c r="AE18" s="227"/>
      <c r="AF18" s="228"/>
    </row>
    <row r="19" spans="1:32" ht="13.5" customHeight="1">
      <c r="A19" s="204"/>
      <c r="B19" s="205"/>
      <c r="C19" s="206"/>
      <c r="D19" s="211"/>
      <c r="E19" s="206"/>
      <c r="F19" s="176" t="s">
        <v>81</v>
      </c>
      <c r="G19" s="176"/>
      <c r="H19" s="153" t="s">
        <v>68</v>
      </c>
      <c r="I19" s="153"/>
      <c r="J19" s="153"/>
      <c r="K19" s="153"/>
      <c r="L19" s="140">
        <f>'下関市①'!U76</f>
        <v>4920</v>
      </c>
      <c r="M19" s="141"/>
      <c r="N19" s="142"/>
      <c r="O19" s="140">
        <f>'下関市①'!W76</f>
        <v>0</v>
      </c>
      <c r="P19" s="141"/>
      <c r="Q19" s="142"/>
      <c r="R19" s="135">
        <f t="shared" si="1"/>
        <v>0</v>
      </c>
      <c r="S19" s="135"/>
      <c r="T19" s="135"/>
      <c r="U19" s="215"/>
      <c r="V19" s="215"/>
      <c r="W19" s="215"/>
      <c r="X19" s="215"/>
      <c r="Y19" s="215"/>
      <c r="Z19" s="215"/>
      <c r="AA19" s="215"/>
      <c r="AB19" s="215"/>
      <c r="AC19" s="215"/>
      <c r="AD19" s="227"/>
      <c r="AE19" s="227"/>
      <c r="AF19" s="228"/>
    </row>
    <row r="20" spans="1:32" ht="13.5" customHeight="1">
      <c r="A20" s="204"/>
      <c r="B20" s="205"/>
      <c r="C20" s="206"/>
      <c r="D20" s="211"/>
      <c r="E20" s="206"/>
      <c r="F20" s="176" t="s">
        <v>82</v>
      </c>
      <c r="G20" s="176"/>
      <c r="H20" s="153" t="s">
        <v>69</v>
      </c>
      <c r="I20" s="153"/>
      <c r="J20" s="153"/>
      <c r="K20" s="153"/>
      <c r="L20" s="140">
        <f>'下関市②'!E32</f>
        <v>11430</v>
      </c>
      <c r="M20" s="141"/>
      <c r="N20" s="142"/>
      <c r="O20" s="140">
        <f>'下関市②'!G32</f>
        <v>0</v>
      </c>
      <c r="P20" s="141"/>
      <c r="Q20" s="142"/>
      <c r="R20" s="135">
        <f>O20/L20</f>
        <v>0</v>
      </c>
      <c r="S20" s="135"/>
      <c r="T20" s="135"/>
      <c r="U20" s="215"/>
      <c r="V20" s="215"/>
      <c r="W20" s="215"/>
      <c r="X20" s="215"/>
      <c r="Y20" s="215"/>
      <c r="Z20" s="215"/>
      <c r="AA20" s="215"/>
      <c r="AB20" s="215"/>
      <c r="AC20" s="215"/>
      <c r="AD20" s="227"/>
      <c r="AE20" s="227"/>
      <c r="AF20" s="228"/>
    </row>
    <row r="21" spans="1:32" ht="13.5" customHeight="1">
      <c r="A21" s="204"/>
      <c r="B21" s="205"/>
      <c r="C21" s="206"/>
      <c r="D21" s="211"/>
      <c r="E21" s="206"/>
      <c r="F21" s="176" t="s">
        <v>75</v>
      </c>
      <c r="G21" s="176"/>
      <c r="H21" s="153" t="s">
        <v>134</v>
      </c>
      <c r="I21" s="153"/>
      <c r="J21" s="153"/>
      <c r="K21" s="153"/>
      <c r="L21" s="140">
        <f>'下関市②'!E49</f>
        <v>6340</v>
      </c>
      <c r="M21" s="141"/>
      <c r="N21" s="142"/>
      <c r="O21" s="140">
        <f>'下関市②'!G49</f>
        <v>0</v>
      </c>
      <c r="P21" s="141"/>
      <c r="Q21" s="142"/>
      <c r="R21" s="135">
        <f>O21/L21</f>
        <v>0</v>
      </c>
      <c r="S21" s="135"/>
      <c r="T21" s="135"/>
      <c r="U21" s="215"/>
      <c r="V21" s="215"/>
      <c r="W21" s="215"/>
      <c r="X21" s="215"/>
      <c r="Y21" s="215"/>
      <c r="Z21" s="215"/>
      <c r="AA21" s="215"/>
      <c r="AB21" s="215"/>
      <c r="AC21" s="215"/>
      <c r="AD21" s="227"/>
      <c r="AE21" s="227"/>
      <c r="AF21" s="228"/>
    </row>
    <row r="22" spans="1:32" ht="13.5" customHeight="1">
      <c r="A22" s="204"/>
      <c r="B22" s="205"/>
      <c r="C22" s="206"/>
      <c r="D22" s="211"/>
      <c r="E22" s="206"/>
      <c r="F22" s="176" t="s">
        <v>78</v>
      </c>
      <c r="G22" s="176"/>
      <c r="H22" s="153" t="s">
        <v>70</v>
      </c>
      <c r="I22" s="153"/>
      <c r="J22" s="153"/>
      <c r="K22" s="153"/>
      <c r="L22" s="140">
        <f>'下関市②'!E61</f>
        <v>3960</v>
      </c>
      <c r="M22" s="141"/>
      <c r="N22" s="142"/>
      <c r="O22" s="140">
        <f>'下関市②'!G61</f>
        <v>0</v>
      </c>
      <c r="P22" s="141"/>
      <c r="Q22" s="142"/>
      <c r="R22" s="135">
        <f>O22/L22</f>
        <v>0</v>
      </c>
      <c r="S22" s="135"/>
      <c r="T22" s="135"/>
      <c r="U22" s="215"/>
      <c r="V22" s="215"/>
      <c r="W22" s="215"/>
      <c r="X22" s="215"/>
      <c r="Y22" s="215"/>
      <c r="Z22" s="215"/>
      <c r="AA22" s="215"/>
      <c r="AB22" s="215"/>
      <c r="AC22" s="215"/>
      <c r="AD22" s="227"/>
      <c r="AE22" s="227"/>
      <c r="AF22" s="228"/>
    </row>
    <row r="23" spans="1:32" ht="13.5" customHeight="1">
      <c r="A23" s="204"/>
      <c r="B23" s="205"/>
      <c r="C23" s="206"/>
      <c r="D23" s="211"/>
      <c r="E23" s="206"/>
      <c r="F23" s="176" t="s">
        <v>78</v>
      </c>
      <c r="G23" s="176"/>
      <c r="H23" s="153" t="s">
        <v>135</v>
      </c>
      <c r="I23" s="153"/>
      <c r="J23" s="153"/>
      <c r="K23" s="153"/>
      <c r="L23" s="140">
        <f>'下関市②'!E83</f>
        <v>6840</v>
      </c>
      <c r="M23" s="141"/>
      <c r="N23" s="142"/>
      <c r="O23" s="140">
        <f>'下関市②'!G83</f>
        <v>0</v>
      </c>
      <c r="P23" s="141"/>
      <c r="Q23" s="142"/>
      <c r="R23" s="135">
        <f>O23/L23</f>
        <v>0</v>
      </c>
      <c r="S23" s="135"/>
      <c r="T23" s="135"/>
      <c r="U23" s="215"/>
      <c r="V23" s="215"/>
      <c r="W23" s="215"/>
      <c r="X23" s="215"/>
      <c r="Y23" s="215"/>
      <c r="Z23" s="215"/>
      <c r="AA23" s="215"/>
      <c r="AB23" s="215"/>
      <c r="AC23" s="215"/>
      <c r="AD23" s="227"/>
      <c r="AE23" s="227"/>
      <c r="AF23" s="228"/>
    </row>
    <row r="24" spans="1:32" ht="13.5" customHeight="1">
      <c r="A24" s="204"/>
      <c r="B24" s="205"/>
      <c r="C24" s="206"/>
      <c r="D24" s="211"/>
      <c r="E24" s="206"/>
      <c r="F24" s="176" t="s">
        <v>80</v>
      </c>
      <c r="G24" s="176"/>
      <c r="H24" s="153" t="s">
        <v>73</v>
      </c>
      <c r="I24" s="153"/>
      <c r="J24" s="153"/>
      <c r="K24" s="153"/>
      <c r="L24" s="140">
        <f>'下関市②'!U18</f>
        <v>4820</v>
      </c>
      <c r="M24" s="141"/>
      <c r="N24" s="142"/>
      <c r="O24" s="140">
        <f>'下関市②'!W18</f>
        <v>0</v>
      </c>
      <c r="P24" s="141"/>
      <c r="Q24" s="142"/>
      <c r="R24" s="135">
        <f t="shared" si="1"/>
        <v>0</v>
      </c>
      <c r="S24" s="135"/>
      <c r="T24" s="135"/>
      <c r="U24" s="215"/>
      <c r="V24" s="215"/>
      <c r="W24" s="215"/>
      <c r="X24" s="215"/>
      <c r="Y24" s="215"/>
      <c r="Z24" s="215"/>
      <c r="AA24" s="215"/>
      <c r="AB24" s="215"/>
      <c r="AC24" s="215"/>
      <c r="AD24" s="227"/>
      <c r="AE24" s="227"/>
      <c r="AF24" s="228"/>
    </row>
    <row r="25" spans="1:32" ht="13.5" customHeight="1">
      <c r="A25" s="204"/>
      <c r="B25" s="205"/>
      <c r="C25" s="206"/>
      <c r="D25" s="211"/>
      <c r="E25" s="206"/>
      <c r="F25" s="176" t="s">
        <v>80</v>
      </c>
      <c r="G25" s="176"/>
      <c r="H25" s="153" t="s">
        <v>71</v>
      </c>
      <c r="I25" s="153"/>
      <c r="J25" s="153"/>
      <c r="K25" s="153"/>
      <c r="L25" s="140">
        <f>'下関市②'!U26</f>
        <v>2760</v>
      </c>
      <c r="M25" s="141"/>
      <c r="N25" s="142"/>
      <c r="O25" s="140">
        <f>'下関市②'!W26</f>
        <v>0</v>
      </c>
      <c r="P25" s="141"/>
      <c r="Q25" s="142"/>
      <c r="R25" s="135">
        <f t="shared" si="1"/>
        <v>0</v>
      </c>
      <c r="S25" s="135"/>
      <c r="T25" s="135"/>
      <c r="U25" s="215"/>
      <c r="V25" s="215"/>
      <c r="W25" s="215"/>
      <c r="X25" s="215"/>
      <c r="Y25" s="215"/>
      <c r="Z25" s="215"/>
      <c r="AA25" s="215"/>
      <c r="AB25" s="215"/>
      <c r="AC25" s="215"/>
      <c r="AD25" s="227"/>
      <c r="AE25" s="227"/>
      <c r="AF25" s="228"/>
    </row>
    <row r="26" spans="1:32" ht="13.5" customHeight="1">
      <c r="A26" s="204"/>
      <c r="B26" s="205"/>
      <c r="C26" s="206"/>
      <c r="D26" s="211"/>
      <c r="E26" s="206"/>
      <c r="F26" s="176" t="s">
        <v>80</v>
      </c>
      <c r="G26" s="176"/>
      <c r="H26" s="153" t="s">
        <v>72</v>
      </c>
      <c r="I26" s="153"/>
      <c r="J26" s="153"/>
      <c r="K26" s="153"/>
      <c r="L26" s="140">
        <f>'下関市②'!U45</f>
        <v>6330</v>
      </c>
      <c r="M26" s="141"/>
      <c r="N26" s="142"/>
      <c r="O26" s="140">
        <f>'下関市②'!W45</f>
        <v>0</v>
      </c>
      <c r="P26" s="141"/>
      <c r="Q26" s="142"/>
      <c r="R26" s="135">
        <f t="shared" si="1"/>
        <v>0</v>
      </c>
      <c r="S26" s="135"/>
      <c r="T26" s="135"/>
      <c r="U26" s="215"/>
      <c r="V26" s="215"/>
      <c r="W26" s="215"/>
      <c r="X26" s="215"/>
      <c r="Y26" s="215"/>
      <c r="Z26" s="215"/>
      <c r="AA26" s="215"/>
      <c r="AB26" s="215"/>
      <c r="AC26" s="215"/>
      <c r="AD26" s="227"/>
      <c r="AE26" s="227"/>
      <c r="AF26" s="228"/>
    </row>
    <row r="27" spans="1:32" ht="13.5" customHeight="1">
      <c r="A27" s="204"/>
      <c r="B27" s="205"/>
      <c r="C27" s="206"/>
      <c r="D27" s="211"/>
      <c r="E27" s="206"/>
      <c r="F27" s="176" t="s">
        <v>83</v>
      </c>
      <c r="G27" s="176"/>
      <c r="H27" s="153" t="s">
        <v>136</v>
      </c>
      <c r="I27" s="153"/>
      <c r="J27" s="153"/>
      <c r="K27" s="153"/>
      <c r="L27" s="140">
        <f>'下関市②'!U60</f>
        <v>3850</v>
      </c>
      <c r="M27" s="141"/>
      <c r="N27" s="142"/>
      <c r="O27" s="140">
        <f>'下関市②'!W60</f>
        <v>0</v>
      </c>
      <c r="P27" s="141"/>
      <c r="Q27" s="142"/>
      <c r="R27" s="135">
        <f t="shared" si="1"/>
        <v>0</v>
      </c>
      <c r="S27" s="135"/>
      <c r="T27" s="135"/>
      <c r="U27" s="215"/>
      <c r="V27" s="215"/>
      <c r="W27" s="215"/>
      <c r="X27" s="215"/>
      <c r="Y27" s="215"/>
      <c r="Z27" s="215"/>
      <c r="AA27" s="215"/>
      <c r="AB27" s="215"/>
      <c r="AC27" s="215"/>
      <c r="AD27" s="227"/>
      <c r="AE27" s="227"/>
      <c r="AF27" s="228"/>
    </row>
    <row r="28" spans="1:32" ht="13.5" customHeight="1">
      <c r="A28" s="204"/>
      <c r="B28" s="205"/>
      <c r="C28" s="206"/>
      <c r="D28" s="211"/>
      <c r="E28" s="206"/>
      <c r="F28" s="176" t="s">
        <v>84</v>
      </c>
      <c r="G28" s="176"/>
      <c r="H28" s="153" t="s">
        <v>137</v>
      </c>
      <c r="I28" s="153"/>
      <c r="J28" s="153"/>
      <c r="K28" s="153"/>
      <c r="L28" s="140">
        <f>'下関市②'!U75</f>
        <v>4300</v>
      </c>
      <c r="M28" s="141"/>
      <c r="N28" s="142"/>
      <c r="O28" s="140">
        <f>'下関市②'!W75</f>
        <v>0</v>
      </c>
      <c r="P28" s="141"/>
      <c r="Q28" s="142"/>
      <c r="R28" s="135">
        <f t="shared" si="1"/>
        <v>0</v>
      </c>
      <c r="S28" s="135"/>
      <c r="T28" s="135"/>
      <c r="U28" s="215"/>
      <c r="V28" s="215"/>
      <c r="W28" s="215"/>
      <c r="X28" s="215"/>
      <c r="Y28" s="215"/>
      <c r="Z28" s="215"/>
      <c r="AA28" s="215"/>
      <c r="AB28" s="215"/>
      <c r="AC28" s="215"/>
      <c r="AD28" s="227"/>
      <c r="AE28" s="227"/>
      <c r="AF28" s="228"/>
    </row>
    <row r="29" spans="1:32" ht="13.5" customHeight="1">
      <c r="A29" s="204"/>
      <c r="B29" s="205"/>
      <c r="C29" s="206"/>
      <c r="D29" s="211"/>
      <c r="E29" s="206"/>
      <c r="F29" s="176" t="s">
        <v>85</v>
      </c>
      <c r="G29" s="176"/>
      <c r="H29" s="153" t="s">
        <v>138</v>
      </c>
      <c r="I29" s="153"/>
      <c r="J29" s="153"/>
      <c r="K29" s="153"/>
      <c r="L29" s="140">
        <f>'下関市②'!U80</f>
        <v>1400</v>
      </c>
      <c r="M29" s="141"/>
      <c r="N29" s="142"/>
      <c r="O29" s="140">
        <f>'下関市②'!W80</f>
        <v>0</v>
      </c>
      <c r="P29" s="141"/>
      <c r="Q29" s="142"/>
      <c r="R29" s="135">
        <f t="shared" si="1"/>
        <v>0</v>
      </c>
      <c r="S29" s="135"/>
      <c r="T29" s="135"/>
      <c r="U29" s="215"/>
      <c r="V29" s="215"/>
      <c r="W29" s="215"/>
      <c r="X29" s="215"/>
      <c r="Y29" s="215"/>
      <c r="Z29" s="215"/>
      <c r="AA29" s="215"/>
      <c r="AB29" s="215"/>
      <c r="AC29" s="215"/>
      <c r="AD29" s="227"/>
      <c r="AE29" s="227"/>
      <c r="AF29" s="228"/>
    </row>
    <row r="30" spans="1:32" ht="13.5" customHeight="1">
      <c r="A30" s="204"/>
      <c r="B30" s="205"/>
      <c r="C30" s="206"/>
      <c r="D30" s="212"/>
      <c r="E30" s="209"/>
      <c r="F30" s="175" t="s">
        <v>86</v>
      </c>
      <c r="G30" s="175"/>
      <c r="H30" s="290" t="s">
        <v>139</v>
      </c>
      <c r="I30" s="290"/>
      <c r="J30" s="290"/>
      <c r="K30" s="290"/>
      <c r="L30" s="140">
        <f>'下関市②'!U83</f>
        <v>1080</v>
      </c>
      <c r="M30" s="141"/>
      <c r="N30" s="142"/>
      <c r="O30" s="140">
        <f>'下関市②'!W83</f>
        <v>0</v>
      </c>
      <c r="P30" s="141"/>
      <c r="Q30" s="142"/>
      <c r="R30" s="135">
        <f t="shared" si="1"/>
        <v>0</v>
      </c>
      <c r="S30" s="135"/>
      <c r="T30" s="135"/>
      <c r="U30" s="215"/>
      <c r="V30" s="215"/>
      <c r="W30" s="215"/>
      <c r="X30" s="215"/>
      <c r="Y30" s="215"/>
      <c r="Z30" s="215"/>
      <c r="AA30" s="215"/>
      <c r="AB30" s="215"/>
      <c r="AC30" s="215"/>
      <c r="AD30" s="227"/>
      <c r="AE30" s="227"/>
      <c r="AF30" s="228"/>
    </row>
    <row r="31" spans="1:32" ht="13.5" customHeight="1">
      <c r="A31" s="207"/>
      <c r="B31" s="208"/>
      <c r="C31" s="209"/>
      <c r="D31" s="360" t="s">
        <v>54</v>
      </c>
      <c r="E31" s="352"/>
      <c r="F31" s="352"/>
      <c r="G31" s="352"/>
      <c r="H31" s="352"/>
      <c r="I31" s="352"/>
      <c r="J31" s="352"/>
      <c r="K31" s="353"/>
      <c r="L31" s="291">
        <f>SUBTOTAL(9,L7:N30)</f>
        <v>100130</v>
      </c>
      <c r="M31" s="292"/>
      <c r="N31" s="293"/>
      <c r="O31" s="291">
        <f>SUBTOTAL(9,O7:Q30)</f>
        <v>0</v>
      </c>
      <c r="P31" s="292"/>
      <c r="Q31" s="293"/>
      <c r="R31" s="241">
        <f>O31/L31</f>
        <v>0</v>
      </c>
      <c r="S31" s="241"/>
      <c r="T31" s="241"/>
      <c r="U31" s="240"/>
      <c r="V31" s="240"/>
      <c r="W31" s="240"/>
      <c r="X31" s="229"/>
      <c r="Y31" s="229"/>
      <c r="Z31" s="229"/>
      <c r="AA31" s="229"/>
      <c r="AB31" s="229"/>
      <c r="AC31" s="229"/>
      <c r="AD31" s="229"/>
      <c r="AE31" s="229"/>
      <c r="AF31" s="236"/>
    </row>
    <row r="32" spans="1:32" ht="13.5" customHeight="1">
      <c r="A32" s="315" t="s">
        <v>97</v>
      </c>
      <c r="B32" s="316"/>
      <c r="C32" s="317"/>
      <c r="D32" s="174" t="s">
        <v>95</v>
      </c>
      <c r="E32" s="333"/>
      <c r="F32" s="329" t="s">
        <v>74</v>
      </c>
      <c r="G32" s="329"/>
      <c r="H32" s="219" t="s">
        <v>140</v>
      </c>
      <c r="I32" s="219"/>
      <c r="J32" s="219"/>
      <c r="K32" s="219"/>
      <c r="L32" s="157">
        <f>'宇部市①'!E23</f>
        <v>6220</v>
      </c>
      <c r="M32" s="158"/>
      <c r="N32" s="159"/>
      <c r="O32" s="157">
        <f>'宇部市①'!G23</f>
        <v>0</v>
      </c>
      <c r="P32" s="158"/>
      <c r="Q32" s="159"/>
      <c r="R32" s="135">
        <f>O32/L32</f>
        <v>0</v>
      </c>
      <c r="S32" s="135"/>
      <c r="T32" s="135"/>
      <c r="U32" s="230"/>
      <c r="V32" s="231"/>
      <c r="W32" s="232"/>
      <c r="X32" s="230"/>
      <c r="Y32" s="231"/>
      <c r="Z32" s="232"/>
      <c r="AA32" s="230"/>
      <c r="AB32" s="231"/>
      <c r="AC32" s="232"/>
      <c r="AD32" s="230"/>
      <c r="AE32" s="231"/>
      <c r="AF32" s="235"/>
    </row>
    <row r="33" spans="1:32" ht="13.5" customHeight="1">
      <c r="A33" s="318"/>
      <c r="B33" s="319"/>
      <c r="C33" s="319"/>
      <c r="D33" s="334"/>
      <c r="E33" s="334"/>
      <c r="F33" s="149" t="s">
        <v>75</v>
      </c>
      <c r="G33" s="149"/>
      <c r="H33" s="153" t="s">
        <v>141</v>
      </c>
      <c r="I33" s="153"/>
      <c r="J33" s="153"/>
      <c r="K33" s="153"/>
      <c r="L33" s="140">
        <f>'宇部市①'!E40</f>
        <v>5850</v>
      </c>
      <c r="M33" s="141"/>
      <c r="N33" s="142"/>
      <c r="O33" s="140">
        <f>'宇部市①'!G40</f>
        <v>0</v>
      </c>
      <c r="P33" s="141"/>
      <c r="Q33" s="142"/>
      <c r="R33" s="135">
        <f aca="true" t="shared" si="2" ref="R33:R48">O33/L33</f>
        <v>0</v>
      </c>
      <c r="S33" s="135"/>
      <c r="T33" s="135"/>
      <c r="U33" s="136"/>
      <c r="V33" s="137"/>
      <c r="W33" s="139"/>
      <c r="X33" s="136"/>
      <c r="Y33" s="137"/>
      <c r="Z33" s="139"/>
      <c r="AA33" s="136"/>
      <c r="AB33" s="137"/>
      <c r="AC33" s="139"/>
      <c r="AD33" s="136"/>
      <c r="AE33" s="137"/>
      <c r="AF33" s="138"/>
    </row>
    <row r="34" spans="1:32" ht="13.5" customHeight="1">
      <c r="A34" s="318"/>
      <c r="B34" s="319"/>
      <c r="C34" s="319"/>
      <c r="D34" s="334"/>
      <c r="E34" s="334"/>
      <c r="F34" s="149" t="s">
        <v>81</v>
      </c>
      <c r="G34" s="149"/>
      <c r="H34" s="153" t="s">
        <v>87</v>
      </c>
      <c r="I34" s="153"/>
      <c r="J34" s="153"/>
      <c r="K34" s="153"/>
      <c r="L34" s="140">
        <f>'宇部市①'!E49</f>
        <v>2210</v>
      </c>
      <c r="M34" s="141"/>
      <c r="N34" s="142"/>
      <c r="O34" s="140">
        <f>'宇部市①'!G49</f>
        <v>0</v>
      </c>
      <c r="P34" s="141"/>
      <c r="Q34" s="142"/>
      <c r="R34" s="135">
        <f t="shared" si="2"/>
        <v>0</v>
      </c>
      <c r="S34" s="135"/>
      <c r="T34" s="135"/>
      <c r="U34" s="136"/>
      <c r="V34" s="137"/>
      <c r="W34" s="139"/>
      <c r="X34" s="136"/>
      <c r="Y34" s="137"/>
      <c r="Z34" s="139"/>
      <c r="AA34" s="136"/>
      <c r="AB34" s="137"/>
      <c r="AC34" s="139"/>
      <c r="AD34" s="136"/>
      <c r="AE34" s="137"/>
      <c r="AF34" s="138"/>
    </row>
    <row r="35" spans="1:32" ht="13.5" customHeight="1">
      <c r="A35" s="318"/>
      <c r="B35" s="319"/>
      <c r="C35" s="319"/>
      <c r="D35" s="334"/>
      <c r="E35" s="334"/>
      <c r="F35" s="149" t="s">
        <v>76</v>
      </c>
      <c r="G35" s="149"/>
      <c r="H35" s="153" t="s">
        <v>142</v>
      </c>
      <c r="I35" s="153"/>
      <c r="J35" s="153"/>
      <c r="K35" s="153"/>
      <c r="L35" s="140">
        <f>'宇部市①'!E65</f>
        <v>4940</v>
      </c>
      <c r="M35" s="141"/>
      <c r="N35" s="142"/>
      <c r="O35" s="140">
        <f>'宇部市①'!G65</f>
        <v>0</v>
      </c>
      <c r="P35" s="141"/>
      <c r="Q35" s="142"/>
      <c r="R35" s="135">
        <f t="shared" si="2"/>
        <v>0</v>
      </c>
      <c r="S35" s="135"/>
      <c r="T35" s="135"/>
      <c r="U35" s="136"/>
      <c r="V35" s="137"/>
      <c r="W35" s="139"/>
      <c r="X35" s="136"/>
      <c r="Y35" s="137"/>
      <c r="Z35" s="139"/>
      <c r="AA35" s="136"/>
      <c r="AB35" s="137"/>
      <c r="AC35" s="139"/>
      <c r="AD35" s="136"/>
      <c r="AE35" s="137"/>
      <c r="AF35" s="138"/>
    </row>
    <row r="36" spans="1:32" ht="13.5" customHeight="1">
      <c r="A36" s="318"/>
      <c r="B36" s="319"/>
      <c r="C36" s="319"/>
      <c r="D36" s="334"/>
      <c r="E36" s="334"/>
      <c r="F36" s="149" t="s">
        <v>77</v>
      </c>
      <c r="G36" s="149"/>
      <c r="H36" s="153" t="s">
        <v>88</v>
      </c>
      <c r="I36" s="153"/>
      <c r="J36" s="153"/>
      <c r="K36" s="153"/>
      <c r="L36" s="140">
        <f>'宇部市①'!E79</f>
        <v>4940</v>
      </c>
      <c r="M36" s="141"/>
      <c r="N36" s="142"/>
      <c r="O36" s="140">
        <f>'宇部市①'!G79</f>
        <v>0</v>
      </c>
      <c r="P36" s="141"/>
      <c r="Q36" s="142"/>
      <c r="R36" s="135">
        <f t="shared" si="2"/>
        <v>0</v>
      </c>
      <c r="S36" s="135"/>
      <c r="T36" s="135"/>
      <c r="U36" s="136"/>
      <c r="V36" s="137"/>
      <c r="W36" s="139"/>
      <c r="X36" s="136"/>
      <c r="Y36" s="137"/>
      <c r="Z36" s="139"/>
      <c r="AA36" s="136"/>
      <c r="AB36" s="137"/>
      <c r="AC36" s="139"/>
      <c r="AD36" s="136"/>
      <c r="AE36" s="137"/>
      <c r="AF36" s="138"/>
    </row>
    <row r="37" spans="1:32" ht="13.5" customHeight="1">
      <c r="A37" s="318"/>
      <c r="B37" s="319"/>
      <c r="C37" s="319"/>
      <c r="D37" s="334"/>
      <c r="E37" s="334"/>
      <c r="F37" s="149" t="s">
        <v>78</v>
      </c>
      <c r="G37" s="149"/>
      <c r="H37" s="153" t="s">
        <v>89</v>
      </c>
      <c r="I37" s="153"/>
      <c r="J37" s="153"/>
      <c r="K37" s="153"/>
      <c r="L37" s="140">
        <f>'宇部市①'!U23</f>
        <v>6340</v>
      </c>
      <c r="M37" s="141"/>
      <c r="N37" s="142"/>
      <c r="O37" s="140">
        <f>'宇部市①'!W23</f>
        <v>0</v>
      </c>
      <c r="P37" s="141"/>
      <c r="Q37" s="142"/>
      <c r="R37" s="135">
        <f t="shared" si="2"/>
        <v>0</v>
      </c>
      <c r="S37" s="135"/>
      <c r="T37" s="135"/>
      <c r="U37" s="136"/>
      <c r="V37" s="137"/>
      <c r="W37" s="139"/>
      <c r="X37" s="136"/>
      <c r="Y37" s="137"/>
      <c r="Z37" s="139"/>
      <c r="AA37" s="136"/>
      <c r="AB37" s="137"/>
      <c r="AC37" s="139"/>
      <c r="AD37" s="136"/>
      <c r="AE37" s="137"/>
      <c r="AF37" s="138"/>
    </row>
    <row r="38" spans="1:32" ht="13.5" customHeight="1">
      <c r="A38" s="318"/>
      <c r="B38" s="319"/>
      <c r="C38" s="319"/>
      <c r="D38" s="334"/>
      <c r="E38" s="334"/>
      <c r="F38" s="149" t="s">
        <v>79</v>
      </c>
      <c r="G38" s="149"/>
      <c r="H38" s="153" t="s">
        <v>90</v>
      </c>
      <c r="I38" s="153"/>
      <c r="J38" s="153"/>
      <c r="K38" s="153"/>
      <c r="L38" s="140">
        <f>'宇部市①'!U51</f>
        <v>10660</v>
      </c>
      <c r="M38" s="141"/>
      <c r="N38" s="142"/>
      <c r="O38" s="140">
        <f>'宇部市①'!W51</f>
        <v>0</v>
      </c>
      <c r="P38" s="141"/>
      <c r="Q38" s="142"/>
      <c r="R38" s="135">
        <f t="shared" si="2"/>
        <v>0</v>
      </c>
      <c r="S38" s="135"/>
      <c r="T38" s="135"/>
      <c r="U38" s="136"/>
      <c r="V38" s="137"/>
      <c r="W38" s="139"/>
      <c r="X38" s="136"/>
      <c r="Y38" s="137"/>
      <c r="Z38" s="139"/>
      <c r="AA38" s="136"/>
      <c r="AB38" s="137"/>
      <c r="AC38" s="139"/>
      <c r="AD38" s="136"/>
      <c r="AE38" s="137"/>
      <c r="AF38" s="138"/>
    </row>
    <row r="39" spans="1:32" ht="13.5" customHeight="1">
      <c r="A39" s="318"/>
      <c r="B39" s="319"/>
      <c r="C39" s="319"/>
      <c r="D39" s="334"/>
      <c r="E39" s="334"/>
      <c r="F39" s="149" t="s">
        <v>80</v>
      </c>
      <c r="G39" s="149"/>
      <c r="H39" s="153" t="s">
        <v>143</v>
      </c>
      <c r="I39" s="153"/>
      <c r="J39" s="153"/>
      <c r="K39" s="153"/>
      <c r="L39" s="140">
        <f>'宇部市①'!U65</f>
        <v>5510</v>
      </c>
      <c r="M39" s="141"/>
      <c r="N39" s="142"/>
      <c r="O39" s="140">
        <f>'宇部市①'!W65</f>
        <v>0</v>
      </c>
      <c r="P39" s="141"/>
      <c r="Q39" s="142"/>
      <c r="R39" s="135">
        <f t="shared" si="2"/>
        <v>0</v>
      </c>
      <c r="S39" s="135"/>
      <c r="T39" s="135"/>
      <c r="U39" s="136"/>
      <c r="V39" s="137"/>
      <c r="W39" s="139"/>
      <c r="X39" s="136"/>
      <c r="Y39" s="137"/>
      <c r="Z39" s="139"/>
      <c r="AA39" s="136"/>
      <c r="AB39" s="137"/>
      <c r="AC39" s="139"/>
      <c r="AD39" s="136"/>
      <c r="AE39" s="137"/>
      <c r="AF39" s="138"/>
    </row>
    <row r="40" spans="1:32" ht="13.5" customHeight="1">
      <c r="A40" s="318"/>
      <c r="B40" s="319"/>
      <c r="C40" s="319"/>
      <c r="D40" s="334"/>
      <c r="E40" s="334"/>
      <c r="F40" s="149" t="s">
        <v>98</v>
      </c>
      <c r="G40" s="149"/>
      <c r="H40" s="153" t="s">
        <v>1043</v>
      </c>
      <c r="I40" s="153"/>
      <c r="J40" s="153"/>
      <c r="K40" s="153"/>
      <c r="L40" s="140">
        <f>'宇部市②'!E21</f>
        <v>5080</v>
      </c>
      <c r="M40" s="141"/>
      <c r="N40" s="142"/>
      <c r="O40" s="140">
        <f>'宇部市②'!G21</f>
        <v>0</v>
      </c>
      <c r="P40" s="141"/>
      <c r="Q40" s="142"/>
      <c r="R40" s="135">
        <f t="shared" si="2"/>
        <v>0</v>
      </c>
      <c r="S40" s="135"/>
      <c r="T40" s="135"/>
      <c r="U40" s="242"/>
      <c r="V40" s="243"/>
      <c r="W40" s="244"/>
      <c r="X40" s="136"/>
      <c r="Y40" s="137"/>
      <c r="Z40" s="139"/>
      <c r="AA40" s="136"/>
      <c r="AB40" s="137"/>
      <c r="AC40" s="139"/>
      <c r="AD40" s="136"/>
      <c r="AE40" s="137"/>
      <c r="AF40" s="138"/>
    </row>
    <row r="41" spans="1:32" ht="13.5" customHeight="1">
      <c r="A41" s="318"/>
      <c r="B41" s="319"/>
      <c r="C41" s="319"/>
      <c r="D41" s="334"/>
      <c r="E41" s="334"/>
      <c r="F41" s="149" t="s">
        <v>83</v>
      </c>
      <c r="G41" s="149"/>
      <c r="H41" s="153" t="s">
        <v>1045</v>
      </c>
      <c r="I41" s="153"/>
      <c r="J41" s="153"/>
      <c r="K41" s="153"/>
      <c r="L41" s="140">
        <f>'宇部市②'!E46</f>
        <v>8670</v>
      </c>
      <c r="M41" s="141"/>
      <c r="N41" s="142"/>
      <c r="O41" s="140">
        <f>'宇部市②'!G46</f>
        <v>0</v>
      </c>
      <c r="P41" s="141"/>
      <c r="Q41" s="142"/>
      <c r="R41" s="135">
        <f t="shared" si="2"/>
        <v>0</v>
      </c>
      <c r="S41" s="135"/>
      <c r="T41" s="135"/>
      <c r="U41" s="136"/>
      <c r="V41" s="137"/>
      <c r="W41" s="139"/>
      <c r="X41" s="237"/>
      <c r="Y41" s="238"/>
      <c r="Z41" s="239"/>
      <c r="AA41" s="136"/>
      <c r="AB41" s="137"/>
      <c r="AC41" s="139"/>
      <c r="AD41" s="136"/>
      <c r="AE41" s="137"/>
      <c r="AF41" s="138"/>
    </row>
    <row r="42" spans="1:32" ht="13.5" customHeight="1">
      <c r="A42" s="318"/>
      <c r="B42" s="319"/>
      <c r="C42" s="319"/>
      <c r="D42" s="334"/>
      <c r="E42" s="334"/>
      <c r="F42" s="350" t="s">
        <v>99</v>
      </c>
      <c r="G42" s="350"/>
      <c r="H42" s="330" t="s">
        <v>144</v>
      </c>
      <c r="I42" s="330"/>
      <c r="J42" s="330"/>
      <c r="K42" s="330"/>
      <c r="L42" s="140">
        <f>'宇部市②'!E58</f>
        <v>3800</v>
      </c>
      <c r="M42" s="141"/>
      <c r="N42" s="142"/>
      <c r="O42" s="140">
        <f>'宇部市②'!G58</f>
        <v>0</v>
      </c>
      <c r="P42" s="141"/>
      <c r="Q42" s="142"/>
      <c r="R42" s="135">
        <f t="shared" si="2"/>
        <v>0</v>
      </c>
      <c r="S42" s="135"/>
      <c r="T42" s="135"/>
      <c r="U42" s="136"/>
      <c r="V42" s="137"/>
      <c r="W42" s="139"/>
      <c r="X42" s="143"/>
      <c r="Y42" s="144"/>
      <c r="Z42" s="145"/>
      <c r="AA42" s="146"/>
      <c r="AB42" s="147"/>
      <c r="AC42" s="234"/>
      <c r="AD42" s="146"/>
      <c r="AE42" s="147"/>
      <c r="AF42" s="148"/>
    </row>
    <row r="43" spans="1:32" ht="13.5" customHeight="1">
      <c r="A43" s="318"/>
      <c r="B43" s="319"/>
      <c r="C43" s="319"/>
      <c r="D43" s="334"/>
      <c r="E43" s="334"/>
      <c r="F43" s="343" t="s">
        <v>102</v>
      </c>
      <c r="G43" s="343"/>
      <c r="H43" s="343"/>
      <c r="I43" s="343"/>
      <c r="J43" s="343"/>
      <c r="K43" s="343"/>
      <c r="L43" s="140">
        <f>SUBTOTAL(9,L32:N42)</f>
        <v>64220</v>
      </c>
      <c r="M43" s="155"/>
      <c r="N43" s="156"/>
      <c r="O43" s="140">
        <f>SUBTOTAL(9,O32:Q42)</f>
        <v>0</v>
      </c>
      <c r="P43" s="155"/>
      <c r="Q43" s="156"/>
      <c r="R43" s="135">
        <f t="shared" si="2"/>
        <v>0</v>
      </c>
      <c r="S43" s="135"/>
      <c r="T43" s="135"/>
      <c r="U43" s="136"/>
      <c r="V43" s="137"/>
      <c r="W43" s="139"/>
      <c r="X43" s="143"/>
      <c r="Y43" s="144"/>
      <c r="Z43" s="145"/>
      <c r="AA43" s="146"/>
      <c r="AB43" s="147"/>
      <c r="AC43" s="234"/>
      <c r="AD43" s="146"/>
      <c r="AE43" s="147"/>
      <c r="AF43" s="148"/>
    </row>
    <row r="44" spans="1:32" ht="13.5" customHeight="1">
      <c r="A44" s="318"/>
      <c r="B44" s="319"/>
      <c r="C44" s="319"/>
      <c r="D44" s="354" t="s">
        <v>96</v>
      </c>
      <c r="E44" s="355"/>
      <c r="F44" s="335" t="s">
        <v>100</v>
      </c>
      <c r="G44" s="335"/>
      <c r="H44" s="362" t="s">
        <v>1044</v>
      </c>
      <c r="I44" s="362"/>
      <c r="J44" s="362"/>
      <c r="K44" s="362"/>
      <c r="L44" s="140">
        <f>'宇部市②'!U25</f>
        <v>6130</v>
      </c>
      <c r="M44" s="141"/>
      <c r="N44" s="142"/>
      <c r="O44" s="140">
        <f>'宇部市②'!W25</f>
        <v>0</v>
      </c>
      <c r="P44" s="141"/>
      <c r="Q44" s="142"/>
      <c r="R44" s="135">
        <f t="shared" si="2"/>
        <v>0</v>
      </c>
      <c r="S44" s="135"/>
      <c r="T44" s="135"/>
      <c r="U44" s="136"/>
      <c r="V44" s="137"/>
      <c r="W44" s="139"/>
      <c r="X44" s="143"/>
      <c r="Y44" s="144"/>
      <c r="Z44" s="145"/>
      <c r="AA44" s="136"/>
      <c r="AB44" s="137"/>
      <c r="AC44" s="139"/>
      <c r="AD44" s="136"/>
      <c r="AE44" s="137"/>
      <c r="AF44" s="138"/>
    </row>
    <row r="45" spans="1:32" ht="13.5" customHeight="1">
      <c r="A45" s="318"/>
      <c r="B45" s="319"/>
      <c r="C45" s="319"/>
      <c r="D45" s="356"/>
      <c r="E45" s="357"/>
      <c r="F45" s="149" t="s">
        <v>101</v>
      </c>
      <c r="G45" s="149"/>
      <c r="H45" s="153" t="s">
        <v>1046</v>
      </c>
      <c r="I45" s="153"/>
      <c r="J45" s="153"/>
      <c r="K45" s="153"/>
      <c r="L45" s="140">
        <f>'宇部市②'!U39</f>
        <v>4170</v>
      </c>
      <c r="M45" s="141"/>
      <c r="N45" s="142"/>
      <c r="O45" s="140">
        <f>'宇部市②'!W39</f>
        <v>0</v>
      </c>
      <c r="P45" s="141"/>
      <c r="Q45" s="142"/>
      <c r="R45" s="135">
        <f t="shared" si="2"/>
        <v>0</v>
      </c>
      <c r="S45" s="135"/>
      <c r="T45" s="135"/>
      <c r="U45" s="136"/>
      <c r="V45" s="137"/>
      <c r="W45" s="139"/>
      <c r="X45" s="143"/>
      <c r="Y45" s="144"/>
      <c r="Z45" s="145"/>
      <c r="AA45" s="136"/>
      <c r="AB45" s="137"/>
      <c r="AC45" s="139"/>
      <c r="AD45" s="136"/>
      <c r="AE45" s="137"/>
      <c r="AF45" s="138"/>
    </row>
    <row r="46" spans="1:32" ht="13.5" customHeight="1">
      <c r="A46" s="318"/>
      <c r="B46" s="319"/>
      <c r="C46" s="319"/>
      <c r="D46" s="356"/>
      <c r="E46" s="357"/>
      <c r="F46" s="149" t="s">
        <v>1420</v>
      </c>
      <c r="G46" s="149"/>
      <c r="H46" s="153" t="s">
        <v>1047</v>
      </c>
      <c r="I46" s="153"/>
      <c r="J46" s="153"/>
      <c r="K46" s="153"/>
      <c r="L46" s="140">
        <f>'宇部市②'!U58</f>
        <v>6320</v>
      </c>
      <c r="M46" s="141"/>
      <c r="N46" s="142"/>
      <c r="O46" s="140">
        <f>'宇部市②'!W58</f>
        <v>0</v>
      </c>
      <c r="P46" s="141"/>
      <c r="Q46" s="142"/>
      <c r="R46" s="135">
        <f t="shared" si="2"/>
        <v>0</v>
      </c>
      <c r="S46" s="135"/>
      <c r="T46" s="135"/>
      <c r="U46" s="136"/>
      <c r="V46" s="137"/>
      <c r="W46" s="139"/>
      <c r="X46" s="143"/>
      <c r="Y46" s="144"/>
      <c r="Z46" s="145"/>
      <c r="AA46" s="136"/>
      <c r="AB46" s="137"/>
      <c r="AC46" s="139"/>
      <c r="AD46" s="136"/>
      <c r="AE46" s="137"/>
      <c r="AF46" s="138"/>
    </row>
    <row r="47" spans="1:32" ht="13.5" customHeight="1">
      <c r="A47" s="318"/>
      <c r="B47" s="319"/>
      <c r="C47" s="319"/>
      <c r="D47" s="356"/>
      <c r="E47" s="357"/>
      <c r="F47" s="149" t="s">
        <v>1421</v>
      </c>
      <c r="G47" s="149"/>
      <c r="H47" s="153" t="s">
        <v>1422</v>
      </c>
      <c r="I47" s="153"/>
      <c r="J47" s="153"/>
      <c r="K47" s="153"/>
      <c r="L47" s="140">
        <f>'宇部市②'!U69</f>
        <v>2560</v>
      </c>
      <c r="M47" s="141"/>
      <c r="N47" s="142"/>
      <c r="O47" s="140">
        <f>'宇部市②'!W69</f>
        <v>0</v>
      </c>
      <c r="P47" s="141"/>
      <c r="Q47" s="142"/>
      <c r="R47" s="135">
        <f>O47/L47</f>
        <v>0</v>
      </c>
      <c r="S47" s="135"/>
      <c r="T47" s="135"/>
      <c r="U47" s="136"/>
      <c r="V47" s="137"/>
      <c r="W47" s="139"/>
      <c r="X47" s="143"/>
      <c r="Y47" s="144"/>
      <c r="Z47" s="145"/>
      <c r="AA47" s="136"/>
      <c r="AB47" s="137"/>
      <c r="AC47" s="139"/>
      <c r="AD47" s="136"/>
      <c r="AE47" s="137"/>
      <c r="AF47" s="138"/>
    </row>
    <row r="48" spans="1:32" ht="13.5" customHeight="1">
      <c r="A48" s="318"/>
      <c r="B48" s="319"/>
      <c r="C48" s="319"/>
      <c r="D48" s="358"/>
      <c r="E48" s="359"/>
      <c r="F48" s="361" t="s">
        <v>103</v>
      </c>
      <c r="G48" s="361"/>
      <c r="H48" s="361"/>
      <c r="I48" s="361"/>
      <c r="J48" s="361"/>
      <c r="K48" s="361"/>
      <c r="L48" s="140">
        <f>SUBTOTAL(9,L44:N47)</f>
        <v>19180</v>
      </c>
      <c r="M48" s="155"/>
      <c r="N48" s="156"/>
      <c r="O48" s="140">
        <f>SUBTOTAL(9,O44:Q47)</f>
        <v>0</v>
      </c>
      <c r="P48" s="155"/>
      <c r="Q48" s="156"/>
      <c r="R48" s="135">
        <f t="shared" si="2"/>
        <v>0</v>
      </c>
      <c r="S48" s="135"/>
      <c r="T48" s="135"/>
      <c r="U48" s="136"/>
      <c r="V48" s="137"/>
      <c r="W48" s="139"/>
      <c r="X48" s="143"/>
      <c r="Y48" s="144"/>
      <c r="Z48" s="145"/>
      <c r="AA48" s="136"/>
      <c r="AB48" s="137"/>
      <c r="AC48" s="139"/>
      <c r="AD48" s="136"/>
      <c r="AE48" s="137"/>
      <c r="AF48" s="138"/>
    </row>
    <row r="49" spans="1:32" ht="13.5" customHeight="1">
      <c r="A49" s="320"/>
      <c r="B49" s="321"/>
      <c r="C49" s="321"/>
      <c r="D49" s="351" t="s">
        <v>54</v>
      </c>
      <c r="E49" s="352"/>
      <c r="F49" s="352"/>
      <c r="G49" s="352"/>
      <c r="H49" s="352"/>
      <c r="I49" s="352"/>
      <c r="J49" s="352"/>
      <c r="K49" s="353"/>
      <c r="L49" s="252">
        <f>SUBTOTAL(9,L32:N48)</f>
        <v>83400</v>
      </c>
      <c r="M49" s="253"/>
      <c r="N49" s="254"/>
      <c r="O49" s="252">
        <f>SUBTOTAL(9,O32:Q48)</f>
        <v>0</v>
      </c>
      <c r="P49" s="253"/>
      <c r="Q49" s="254"/>
      <c r="R49" s="241">
        <f>O49/L49</f>
        <v>0</v>
      </c>
      <c r="S49" s="241"/>
      <c r="T49" s="241"/>
      <c r="U49" s="150"/>
      <c r="V49" s="151"/>
      <c r="W49" s="233"/>
      <c r="X49" s="245"/>
      <c r="Y49" s="246"/>
      <c r="Z49" s="247"/>
      <c r="AA49" s="150"/>
      <c r="AB49" s="151"/>
      <c r="AC49" s="233"/>
      <c r="AD49" s="150"/>
      <c r="AE49" s="151"/>
      <c r="AF49" s="152"/>
    </row>
    <row r="50" spans="1:32" ht="13.5" customHeight="1">
      <c r="A50" s="294" t="s">
        <v>846</v>
      </c>
      <c r="B50" s="251"/>
      <c r="C50" s="295"/>
      <c r="D50" s="323" t="s">
        <v>639</v>
      </c>
      <c r="E50" s="324"/>
      <c r="F50" s="329" t="s">
        <v>74</v>
      </c>
      <c r="G50" s="329"/>
      <c r="H50" s="346" t="s">
        <v>938</v>
      </c>
      <c r="I50" s="346"/>
      <c r="J50" s="346"/>
      <c r="K50" s="347"/>
      <c r="L50" s="157">
        <f>'山口市①'!E9</f>
        <v>650</v>
      </c>
      <c r="M50" s="348"/>
      <c r="N50" s="349"/>
      <c r="O50" s="140">
        <f>'山口市①'!G9</f>
        <v>0</v>
      </c>
      <c r="P50" s="155"/>
      <c r="Q50" s="156"/>
      <c r="R50" s="135">
        <f aca="true" t="shared" si="3" ref="R50:R62">O50/L50</f>
        <v>0</v>
      </c>
      <c r="S50" s="135"/>
      <c r="T50" s="135"/>
      <c r="U50" s="136"/>
      <c r="V50" s="137"/>
      <c r="W50" s="139"/>
      <c r="X50" s="143"/>
      <c r="Y50" s="144"/>
      <c r="Z50" s="145"/>
      <c r="AA50" s="146"/>
      <c r="AB50" s="147"/>
      <c r="AC50" s="234"/>
      <c r="AD50" s="146"/>
      <c r="AE50" s="147"/>
      <c r="AF50" s="148"/>
    </row>
    <row r="51" spans="1:32" ht="13.5" customHeight="1">
      <c r="A51" s="296"/>
      <c r="B51" s="297"/>
      <c r="C51" s="298"/>
      <c r="D51" s="325"/>
      <c r="E51" s="326"/>
      <c r="F51" s="149" t="s">
        <v>75</v>
      </c>
      <c r="G51" s="149"/>
      <c r="H51" s="344" t="s">
        <v>939</v>
      </c>
      <c r="I51" s="344"/>
      <c r="J51" s="344"/>
      <c r="K51" s="345"/>
      <c r="L51" s="140">
        <f>'山口市①'!E36</f>
        <v>6510</v>
      </c>
      <c r="M51" s="141"/>
      <c r="N51" s="142"/>
      <c r="O51" s="140">
        <f>'山口市①'!G36</f>
        <v>0</v>
      </c>
      <c r="P51" s="155"/>
      <c r="Q51" s="156"/>
      <c r="R51" s="135">
        <f t="shared" si="3"/>
        <v>0</v>
      </c>
      <c r="S51" s="135"/>
      <c r="T51" s="135"/>
      <c r="U51" s="136"/>
      <c r="V51" s="137"/>
      <c r="W51" s="139"/>
      <c r="X51" s="143"/>
      <c r="Y51" s="144"/>
      <c r="Z51" s="145"/>
      <c r="AA51" s="146"/>
      <c r="AB51" s="147"/>
      <c r="AC51" s="234"/>
      <c r="AD51" s="146"/>
      <c r="AE51" s="147"/>
      <c r="AF51" s="148"/>
    </row>
    <row r="52" spans="1:32" ht="13.5" customHeight="1">
      <c r="A52" s="296"/>
      <c r="B52" s="297"/>
      <c r="C52" s="298"/>
      <c r="D52" s="325"/>
      <c r="E52" s="326"/>
      <c r="F52" s="149" t="s">
        <v>81</v>
      </c>
      <c r="G52" s="149"/>
      <c r="H52" s="308" t="s">
        <v>940</v>
      </c>
      <c r="I52" s="308"/>
      <c r="J52" s="308"/>
      <c r="K52" s="309"/>
      <c r="L52" s="140">
        <f>'山口市①'!E48</f>
        <v>3440</v>
      </c>
      <c r="M52" s="141"/>
      <c r="N52" s="142"/>
      <c r="O52" s="140">
        <f>'山口市①'!G48</f>
        <v>0</v>
      </c>
      <c r="P52" s="155"/>
      <c r="Q52" s="156"/>
      <c r="R52" s="135">
        <f t="shared" si="3"/>
        <v>0</v>
      </c>
      <c r="S52" s="135"/>
      <c r="T52" s="135"/>
      <c r="U52" s="136"/>
      <c r="V52" s="137"/>
      <c r="W52" s="139"/>
      <c r="X52" s="143"/>
      <c r="Y52" s="144"/>
      <c r="Z52" s="145"/>
      <c r="AA52" s="146"/>
      <c r="AB52" s="147"/>
      <c r="AC52" s="234"/>
      <c r="AD52" s="146"/>
      <c r="AE52" s="147"/>
      <c r="AF52" s="148"/>
    </row>
    <row r="53" spans="1:32" ht="13.5" customHeight="1">
      <c r="A53" s="296"/>
      <c r="B53" s="297"/>
      <c r="C53" s="298"/>
      <c r="D53" s="325"/>
      <c r="E53" s="326"/>
      <c r="F53" s="149" t="s">
        <v>76</v>
      </c>
      <c r="G53" s="149"/>
      <c r="H53" s="308" t="s">
        <v>941</v>
      </c>
      <c r="I53" s="308"/>
      <c r="J53" s="308"/>
      <c r="K53" s="309"/>
      <c r="L53" s="140">
        <f>'山口市①'!E65</f>
        <v>5180</v>
      </c>
      <c r="M53" s="141"/>
      <c r="N53" s="142"/>
      <c r="O53" s="140">
        <f>'山口市①'!G65</f>
        <v>0</v>
      </c>
      <c r="P53" s="155"/>
      <c r="Q53" s="156"/>
      <c r="R53" s="135">
        <f t="shared" si="3"/>
        <v>0</v>
      </c>
      <c r="S53" s="135"/>
      <c r="T53" s="135"/>
      <c r="U53" s="136"/>
      <c r="V53" s="137"/>
      <c r="W53" s="139"/>
      <c r="X53" s="143"/>
      <c r="Y53" s="144"/>
      <c r="Z53" s="145"/>
      <c r="AA53" s="146"/>
      <c r="AB53" s="147"/>
      <c r="AC53" s="234"/>
      <c r="AD53" s="146"/>
      <c r="AE53" s="147"/>
      <c r="AF53" s="148"/>
    </row>
    <row r="54" spans="1:32" ht="13.5" customHeight="1">
      <c r="A54" s="296"/>
      <c r="B54" s="297"/>
      <c r="C54" s="298"/>
      <c r="D54" s="325"/>
      <c r="E54" s="326"/>
      <c r="F54" s="149" t="s">
        <v>77</v>
      </c>
      <c r="G54" s="149"/>
      <c r="H54" s="308" t="s">
        <v>942</v>
      </c>
      <c r="I54" s="308"/>
      <c r="J54" s="308"/>
      <c r="K54" s="309"/>
      <c r="L54" s="140">
        <f>'山口市①'!U25</f>
        <v>7080</v>
      </c>
      <c r="M54" s="155"/>
      <c r="N54" s="156"/>
      <c r="O54" s="140">
        <f>'山口市①'!W25</f>
        <v>0</v>
      </c>
      <c r="P54" s="155"/>
      <c r="Q54" s="156"/>
      <c r="R54" s="135">
        <f t="shared" si="3"/>
        <v>0</v>
      </c>
      <c r="S54" s="135"/>
      <c r="T54" s="135"/>
      <c r="U54" s="136"/>
      <c r="V54" s="137"/>
      <c r="W54" s="139"/>
      <c r="X54" s="143"/>
      <c r="Y54" s="144"/>
      <c r="Z54" s="145"/>
      <c r="AA54" s="146"/>
      <c r="AB54" s="147"/>
      <c r="AC54" s="234"/>
      <c r="AD54" s="146"/>
      <c r="AE54" s="147"/>
      <c r="AF54" s="148"/>
    </row>
    <row r="55" spans="1:32" ht="13.5" customHeight="1">
      <c r="A55" s="296"/>
      <c r="B55" s="297"/>
      <c r="C55" s="298"/>
      <c r="D55" s="325"/>
      <c r="E55" s="326"/>
      <c r="F55" s="322" t="s">
        <v>98</v>
      </c>
      <c r="G55" s="322"/>
      <c r="H55" s="310" t="s">
        <v>946</v>
      </c>
      <c r="I55" s="310"/>
      <c r="J55" s="310"/>
      <c r="K55" s="311"/>
      <c r="L55" s="140">
        <f>'山口市①'!U57</f>
        <v>9420</v>
      </c>
      <c r="M55" s="141"/>
      <c r="N55" s="142"/>
      <c r="O55" s="140">
        <f>'山口市①'!W57</f>
        <v>0</v>
      </c>
      <c r="P55" s="155"/>
      <c r="Q55" s="156"/>
      <c r="R55" s="135">
        <f t="shared" si="3"/>
        <v>0</v>
      </c>
      <c r="S55" s="135"/>
      <c r="T55" s="135"/>
      <c r="U55" s="136"/>
      <c r="V55" s="137"/>
      <c r="W55" s="139"/>
      <c r="X55" s="143"/>
      <c r="Y55" s="144"/>
      <c r="Z55" s="145"/>
      <c r="AA55" s="146"/>
      <c r="AB55" s="147"/>
      <c r="AC55" s="234"/>
      <c r="AD55" s="146"/>
      <c r="AE55" s="147"/>
      <c r="AF55" s="148"/>
    </row>
    <row r="56" spans="1:32" ht="13.5" customHeight="1">
      <c r="A56" s="296"/>
      <c r="B56" s="297"/>
      <c r="C56" s="298"/>
      <c r="D56" s="325"/>
      <c r="E56" s="326"/>
      <c r="F56" s="322" t="s">
        <v>948</v>
      </c>
      <c r="G56" s="322"/>
      <c r="H56" s="310" t="s">
        <v>947</v>
      </c>
      <c r="I56" s="310"/>
      <c r="J56" s="310"/>
      <c r="K56" s="311"/>
      <c r="L56" s="140">
        <f>'山口市①'!U68</f>
        <v>2070</v>
      </c>
      <c r="M56" s="141"/>
      <c r="N56" s="142"/>
      <c r="O56" s="140">
        <f>'山口市①'!W68</f>
        <v>0</v>
      </c>
      <c r="P56" s="155"/>
      <c r="Q56" s="156"/>
      <c r="R56" s="135">
        <f t="shared" si="3"/>
        <v>0</v>
      </c>
      <c r="S56" s="135"/>
      <c r="T56" s="135"/>
      <c r="U56" s="136"/>
      <c r="V56" s="137"/>
      <c r="W56" s="139"/>
      <c r="X56" s="143"/>
      <c r="Y56" s="144"/>
      <c r="Z56" s="145"/>
      <c r="AA56" s="146"/>
      <c r="AB56" s="147"/>
      <c r="AC56" s="234"/>
      <c r="AD56" s="146"/>
      <c r="AE56" s="147"/>
      <c r="AF56" s="148"/>
    </row>
    <row r="57" spans="1:32" ht="13.5" customHeight="1">
      <c r="A57" s="296"/>
      <c r="B57" s="297"/>
      <c r="C57" s="298"/>
      <c r="D57" s="327"/>
      <c r="E57" s="328"/>
      <c r="F57" s="312" t="s">
        <v>949</v>
      </c>
      <c r="G57" s="313"/>
      <c r="H57" s="313"/>
      <c r="I57" s="313"/>
      <c r="J57" s="313"/>
      <c r="K57" s="314"/>
      <c r="L57" s="140">
        <f>SUBTOTAL(9,L50:N56)</f>
        <v>34350</v>
      </c>
      <c r="M57" s="141"/>
      <c r="N57" s="142"/>
      <c r="O57" s="140">
        <f>SUBTOTAL(9,O49:Q56)</f>
        <v>0</v>
      </c>
      <c r="P57" s="155"/>
      <c r="Q57" s="156"/>
      <c r="R57" s="135">
        <f t="shared" si="3"/>
        <v>0</v>
      </c>
      <c r="S57" s="135"/>
      <c r="T57" s="135"/>
      <c r="U57" s="136"/>
      <c r="V57" s="137"/>
      <c r="W57" s="139"/>
      <c r="X57" s="143"/>
      <c r="Y57" s="144"/>
      <c r="Z57" s="145"/>
      <c r="AA57" s="146"/>
      <c r="AB57" s="147"/>
      <c r="AC57" s="234"/>
      <c r="AD57" s="146"/>
      <c r="AE57" s="147"/>
      <c r="AF57" s="148"/>
    </row>
    <row r="58" spans="1:32" ht="13.5" customHeight="1">
      <c r="A58" s="296"/>
      <c r="B58" s="297"/>
      <c r="C58" s="298"/>
      <c r="D58" s="302" t="s">
        <v>640</v>
      </c>
      <c r="E58" s="303"/>
      <c r="F58" s="149" t="s">
        <v>78</v>
      </c>
      <c r="G58" s="149"/>
      <c r="H58" s="310" t="s">
        <v>944</v>
      </c>
      <c r="I58" s="310"/>
      <c r="J58" s="310"/>
      <c r="K58" s="311"/>
      <c r="L58" s="140">
        <f>'山口市②③'!E22</f>
        <v>5730</v>
      </c>
      <c r="M58" s="141"/>
      <c r="N58" s="142"/>
      <c r="O58" s="140">
        <f>'山口市②③'!G22</f>
        <v>0</v>
      </c>
      <c r="P58" s="155"/>
      <c r="Q58" s="156"/>
      <c r="R58" s="135">
        <f>O58/L58</f>
        <v>0</v>
      </c>
      <c r="S58" s="135"/>
      <c r="T58" s="135"/>
      <c r="U58" s="136"/>
      <c r="V58" s="137"/>
      <c r="W58" s="139"/>
      <c r="X58" s="143"/>
      <c r="Y58" s="144"/>
      <c r="Z58" s="145"/>
      <c r="AA58" s="146"/>
      <c r="AB58" s="147"/>
      <c r="AC58" s="234"/>
      <c r="AD58" s="146"/>
      <c r="AE58" s="147"/>
      <c r="AF58" s="148"/>
    </row>
    <row r="59" spans="1:32" ht="13.5" customHeight="1">
      <c r="A59" s="296"/>
      <c r="B59" s="297"/>
      <c r="C59" s="298"/>
      <c r="D59" s="304"/>
      <c r="E59" s="305"/>
      <c r="F59" s="149" t="s">
        <v>79</v>
      </c>
      <c r="G59" s="149"/>
      <c r="H59" s="308" t="s">
        <v>943</v>
      </c>
      <c r="I59" s="308"/>
      <c r="J59" s="308"/>
      <c r="K59" s="309"/>
      <c r="L59" s="140">
        <f>'山口市②③'!E42</f>
        <v>6390</v>
      </c>
      <c r="M59" s="141"/>
      <c r="N59" s="142"/>
      <c r="O59" s="140">
        <f>'山口市②③'!G42</f>
        <v>0</v>
      </c>
      <c r="P59" s="155"/>
      <c r="Q59" s="156"/>
      <c r="R59" s="135">
        <f>O59/L59</f>
        <v>0</v>
      </c>
      <c r="S59" s="135"/>
      <c r="T59" s="135"/>
      <c r="U59" s="136"/>
      <c r="V59" s="137"/>
      <c r="W59" s="139"/>
      <c r="X59" s="143"/>
      <c r="Y59" s="144"/>
      <c r="Z59" s="145"/>
      <c r="AA59" s="146"/>
      <c r="AB59" s="147"/>
      <c r="AC59" s="234"/>
      <c r="AD59" s="146"/>
      <c r="AE59" s="147"/>
      <c r="AF59" s="148"/>
    </row>
    <row r="60" spans="1:32" ht="13.5" customHeight="1">
      <c r="A60" s="296"/>
      <c r="B60" s="297"/>
      <c r="C60" s="298"/>
      <c r="D60" s="304"/>
      <c r="E60" s="305"/>
      <c r="F60" s="149" t="s">
        <v>80</v>
      </c>
      <c r="G60" s="149"/>
      <c r="H60" s="310" t="s">
        <v>945</v>
      </c>
      <c r="I60" s="310"/>
      <c r="J60" s="310"/>
      <c r="K60" s="311"/>
      <c r="L60" s="140">
        <f>'山口市②③'!E76</f>
        <v>11160</v>
      </c>
      <c r="M60" s="141"/>
      <c r="N60" s="142"/>
      <c r="O60" s="140">
        <f>'山口市②③'!G76</f>
        <v>0</v>
      </c>
      <c r="P60" s="155"/>
      <c r="Q60" s="156"/>
      <c r="R60" s="135">
        <f>O60/L60</f>
        <v>0</v>
      </c>
      <c r="S60" s="135"/>
      <c r="T60" s="135"/>
      <c r="U60" s="136"/>
      <c r="V60" s="137"/>
      <c r="W60" s="139"/>
      <c r="X60" s="143"/>
      <c r="Y60" s="144"/>
      <c r="Z60" s="145"/>
      <c r="AA60" s="146"/>
      <c r="AB60" s="147"/>
      <c r="AC60" s="234"/>
      <c r="AD60" s="146"/>
      <c r="AE60" s="147"/>
      <c r="AF60" s="148"/>
    </row>
    <row r="61" spans="1:32" ht="13.5" customHeight="1">
      <c r="A61" s="296"/>
      <c r="B61" s="297"/>
      <c r="C61" s="298"/>
      <c r="D61" s="304"/>
      <c r="E61" s="305"/>
      <c r="F61" s="149" t="s">
        <v>1307</v>
      </c>
      <c r="G61" s="149"/>
      <c r="H61" s="310" t="s">
        <v>1308</v>
      </c>
      <c r="I61" s="310"/>
      <c r="J61" s="310"/>
      <c r="K61" s="311"/>
      <c r="L61" s="140">
        <f>'山口市②③'!E83</f>
        <v>550</v>
      </c>
      <c r="M61" s="141"/>
      <c r="N61" s="142"/>
      <c r="O61" s="140">
        <f>'山口市②③'!G83</f>
        <v>0</v>
      </c>
      <c r="P61" s="155"/>
      <c r="Q61" s="156"/>
      <c r="R61" s="135">
        <f>O61/L61</f>
        <v>0</v>
      </c>
      <c r="S61" s="135"/>
      <c r="T61" s="135"/>
      <c r="U61" s="136"/>
      <c r="V61" s="137"/>
      <c r="W61" s="139"/>
      <c r="X61" s="143"/>
      <c r="Y61" s="144"/>
      <c r="Z61" s="145"/>
      <c r="AA61" s="146"/>
      <c r="AB61" s="147"/>
      <c r="AC61" s="234"/>
      <c r="AD61" s="146"/>
      <c r="AE61" s="147"/>
      <c r="AF61" s="148"/>
    </row>
    <row r="62" spans="1:32" ht="13.5" customHeight="1">
      <c r="A62" s="296"/>
      <c r="B62" s="297"/>
      <c r="C62" s="298"/>
      <c r="D62" s="304"/>
      <c r="E62" s="305"/>
      <c r="F62" s="149" t="s">
        <v>847</v>
      </c>
      <c r="G62" s="149"/>
      <c r="H62" s="336" t="s">
        <v>849</v>
      </c>
      <c r="I62" s="337"/>
      <c r="J62" s="337"/>
      <c r="K62" s="338"/>
      <c r="L62" s="140">
        <f>'山口市②③'!U20</f>
        <v>3760</v>
      </c>
      <c r="M62" s="141"/>
      <c r="N62" s="142"/>
      <c r="O62" s="140">
        <f>'山口市②③'!W20</f>
        <v>0</v>
      </c>
      <c r="P62" s="141"/>
      <c r="Q62" s="142"/>
      <c r="R62" s="135">
        <f t="shared" si="3"/>
        <v>0</v>
      </c>
      <c r="S62" s="135"/>
      <c r="T62" s="135"/>
      <c r="U62" s="136"/>
      <c r="V62" s="137"/>
      <c r="W62" s="139"/>
      <c r="X62" s="136"/>
      <c r="Y62" s="137"/>
      <c r="Z62" s="139"/>
      <c r="AA62" s="136"/>
      <c r="AB62" s="137"/>
      <c r="AC62" s="139"/>
      <c r="AD62" s="136"/>
      <c r="AE62" s="137"/>
      <c r="AF62" s="138"/>
    </row>
    <row r="63" spans="1:32" ht="13.5" customHeight="1">
      <c r="A63" s="296"/>
      <c r="B63" s="297"/>
      <c r="C63" s="298"/>
      <c r="D63" s="304"/>
      <c r="E63" s="305"/>
      <c r="F63" s="149" t="s">
        <v>848</v>
      </c>
      <c r="G63" s="149"/>
      <c r="H63" s="336" t="s">
        <v>850</v>
      </c>
      <c r="I63" s="337"/>
      <c r="J63" s="337"/>
      <c r="K63" s="338"/>
      <c r="L63" s="140">
        <f>'山口市②③'!U43</f>
        <v>8040</v>
      </c>
      <c r="M63" s="141"/>
      <c r="N63" s="142"/>
      <c r="O63" s="140">
        <f>'山口市②③'!W43</f>
        <v>0</v>
      </c>
      <c r="P63" s="141"/>
      <c r="Q63" s="142"/>
      <c r="R63" s="135">
        <f>O63/L63</f>
        <v>0</v>
      </c>
      <c r="S63" s="135"/>
      <c r="T63" s="135"/>
      <c r="U63" s="136"/>
      <c r="V63" s="137"/>
      <c r="W63" s="139"/>
      <c r="X63" s="136"/>
      <c r="Y63" s="137"/>
      <c r="Z63" s="139"/>
      <c r="AA63" s="136"/>
      <c r="AB63" s="137"/>
      <c r="AC63" s="139"/>
      <c r="AD63" s="136"/>
      <c r="AE63" s="137"/>
      <c r="AF63" s="138"/>
    </row>
    <row r="64" spans="1:32" ht="13.5" customHeight="1">
      <c r="A64" s="296"/>
      <c r="B64" s="297"/>
      <c r="C64" s="298"/>
      <c r="D64" s="304"/>
      <c r="E64" s="305"/>
      <c r="F64" s="149" t="s">
        <v>1309</v>
      </c>
      <c r="G64" s="149"/>
      <c r="H64" s="336" t="s">
        <v>1312</v>
      </c>
      <c r="I64" s="337"/>
      <c r="J64" s="337"/>
      <c r="K64" s="338"/>
      <c r="L64" s="140">
        <f>'山口市②③'!U60</f>
        <v>940</v>
      </c>
      <c r="M64" s="141"/>
      <c r="N64" s="142"/>
      <c r="O64" s="140">
        <f>'山口市②③'!W60</f>
        <v>0</v>
      </c>
      <c r="P64" s="141"/>
      <c r="Q64" s="142"/>
      <c r="R64" s="135">
        <f>O64/L64</f>
        <v>0</v>
      </c>
      <c r="S64" s="135"/>
      <c r="T64" s="135"/>
      <c r="U64" s="136"/>
      <c r="V64" s="137"/>
      <c r="W64" s="139"/>
      <c r="X64" s="136"/>
      <c r="Y64" s="137"/>
      <c r="Z64" s="139"/>
      <c r="AA64" s="136"/>
      <c r="AB64" s="137"/>
      <c r="AC64" s="139"/>
      <c r="AD64" s="136"/>
      <c r="AE64" s="137"/>
      <c r="AF64" s="138"/>
    </row>
    <row r="65" spans="1:32" ht="13.5" customHeight="1">
      <c r="A65" s="296"/>
      <c r="B65" s="297"/>
      <c r="C65" s="298"/>
      <c r="D65" s="304"/>
      <c r="E65" s="305"/>
      <c r="F65" s="149" t="s">
        <v>1310</v>
      </c>
      <c r="G65" s="149"/>
      <c r="H65" s="336" t="s">
        <v>1311</v>
      </c>
      <c r="I65" s="337"/>
      <c r="J65" s="337"/>
      <c r="K65" s="338"/>
      <c r="L65" s="140">
        <f>'山口市②③'!U73</f>
        <v>1580</v>
      </c>
      <c r="M65" s="141"/>
      <c r="N65" s="142"/>
      <c r="O65" s="140">
        <f>'山口市②③'!W73</f>
        <v>0</v>
      </c>
      <c r="P65" s="141"/>
      <c r="Q65" s="142"/>
      <c r="R65" s="135">
        <f>O65/L65</f>
        <v>0</v>
      </c>
      <c r="S65" s="135"/>
      <c r="T65" s="135"/>
      <c r="U65" s="136"/>
      <c r="V65" s="137"/>
      <c r="W65" s="139"/>
      <c r="X65" s="136"/>
      <c r="Y65" s="137"/>
      <c r="Z65" s="139"/>
      <c r="AA65" s="136"/>
      <c r="AB65" s="137"/>
      <c r="AC65" s="139"/>
      <c r="AD65" s="136"/>
      <c r="AE65" s="137"/>
      <c r="AF65" s="138"/>
    </row>
    <row r="66" spans="1:32" ht="13.5" customHeight="1">
      <c r="A66" s="296"/>
      <c r="B66" s="297"/>
      <c r="C66" s="298"/>
      <c r="D66" s="306"/>
      <c r="E66" s="307"/>
      <c r="F66" s="361" t="s">
        <v>607</v>
      </c>
      <c r="G66" s="361"/>
      <c r="H66" s="361"/>
      <c r="I66" s="361"/>
      <c r="J66" s="361"/>
      <c r="K66" s="361"/>
      <c r="L66" s="140">
        <f>SUBTOTAL(9,L58:N65)</f>
        <v>38150</v>
      </c>
      <c r="M66" s="155"/>
      <c r="N66" s="156"/>
      <c r="O66" s="140">
        <f>SUBTOTAL(9,O58:Q65)</f>
        <v>0</v>
      </c>
      <c r="P66" s="141"/>
      <c r="Q66" s="142"/>
      <c r="R66" s="135">
        <f>O66/L66</f>
        <v>0</v>
      </c>
      <c r="S66" s="135"/>
      <c r="T66" s="135"/>
      <c r="U66" s="136"/>
      <c r="V66" s="137"/>
      <c r="W66" s="139"/>
      <c r="X66" s="136"/>
      <c r="Y66" s="137"/>
      <c r="Z66" s="139"/>
      <c r="AA66" s="136"/>
      <c r="AB66" s="137"/>
      <c r="AC66" s="139"/>
      <c r="AD66" s="136"/>
      <c r="AE66" s="137"/>
      <c r="AF66" s="138"/>
    </row>
    <row r="67" spans="1:32" ht="13.5" customHeight="1">
      <c r="A67" s="299"/>
      <c r="B67" s="300"/>
      <c r="C67" s="301"/>
      <c r="D67" s="351" t="s">
        <v>54</v>
      </c>
      <c r="E67" s="352"/>
      <c r="F67" s="352"/>
      <c r="G67" s="352"/>
      <c r="H67" s="352"/>
      <c r="I67" s="352"/>
      <c r="J67" s="352"/>
      <c r="K67" s="353"/>
      <c r="L67" s="252">
        <f>SUBTOTAL(9,L50:N66)</f>
        <v>72500</v>
      </c>
      <c r="M67" s="253"/>
      <c r="N67" s="254"/>
      <c r="O67" s="252">
        <f>SUBTOTAL(9,O50:Q66)</f>
        <v>0</v>
      </c>
      <c r="P67" s="253"/>
      <c r="Q67" s="254"/>
      <c r="R67" s="241">
        <f>O67/L67</f>
        <v>0</v>
      </c>
      <c r="S67" s="241"/>
      <c r="T67" s="241"/>
      <c r="U67" s="150"/>
      <c r="V67" s="151"/>
      <c r="W67" s="233"/>
      <c r="X67" s="245"/>
      <c r="Y67" s="246"/>
      <c r="Z67" s="247"/>
      <c r="AA67" s="150"/>
      <c r="AB67" s="151"/>
      <c r="AC67" s="233"/>
      <c r="AD67" s="150"/>
      <c r="AE67" s="151"/>
      <c r="AF67" s="152"/>
    </row>
    <row r="68" spans="12:14" ht="13.5" customHeight="1">
      <c r="L68" s="251"/>
      <c r="M68" s="251"/>
      <c r="N68" s="251"/>
    </row>
    <row r="69" spans="1:32" ht="15" customHeight="1">
      <c r="A69" s="255" t="s">
        <v>969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</row>
    <row r="70" spans="1:32" ht="13.5" customHeight="1">
      <c r="A70" s="194" t="s">
        <v>93</v>
      </c>
      <c r="B70" s="195"/>
      <c r="C70" s="196"/>
      <c r="D70" s="200" t="s">
        <v>92</v>
      </c>
      <c r="E70" s="196"/>
      <c r="F70" s="174" t="s">
        <v>48</v>
      </c>
      <c r="G70" s="174"/>
      <c r="H70" s="174"/>
      <c r="I70" s="174"/>
      <c r="J70" s="174"/>
      <c r="K70" s="174"/>
      <c r="L70" s="174" t="s">
        <v>49</v>
      </c>
      <c r="M70" s="174"/>
      <c r="N70" s="174"/>
      <c r="O70" s="174" t="s">
        <v>50</v>
      </c>
      <c r="P70" s="174"/>
      <c r="Q70" s="174"/>
      <c r="R70" s="174" t="s">
        <v>51</v>
      </c>
      <c r="S70" s="174"/>
      <c r="T70" s="174"/>
      <c r="U70" s="224" t="s">
        <v>52</v>
      </c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5"/>
    </row>
    <row r="71" spans="1:32" ht="13.5" customHeight="1">
      <c r="A71" s="197"/>
      <c r="B71" s="198"/>
      <c r="C71" s="199"/>
      <c r="D71" s="201"/>
      <c r="E71" s="199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226" t="s">
        <v>53</v>
      </c>
      <c r="V71" s="226"/>
      <c r="W71" s="226"/>
      <c r="X71" s="226"/>
      <c r="Y71" s="226"/>
      <c r="Z71" s="226"/>
      <c r="AA71" s="220"/>
      <c r="AB71" s="220"/>
      <c r="AC71" s="220"/>
      <c r="AD71" s="220"/>
      <c r="AE71" s="220"/>
      <c r="AF71" s="221"/>
    </row>
    <row r="72" spans="1:32" ht="13.5" customHeight="1">
      <c r="A72" s="332" t="s">
        <v>182</v>
      </c>
      <c r="B72" s="202"/>
      <c r="C72" s="203"/>
      <c r="D72" s="174" t="s">
        <v>181</v>
      </c>
      <c r="E72" s="333"/>
      <c r="F72" s="329" t="s">
        <v>74</v>
      </c>
      <c r="G72" s="329"/>
      <c r="H72" s="219" t="s">
        <v>158</v>
      </c>
      <c r="I72" s="219"/>
      <c r="J72" s="219"/>
      <c r="K72" s="219"/>
      <c r="L72" s="157">
        <f>'防府市①'!E20</f>
        <v>4590</v>
      </c>
      <c r="M72" s="158"/>
      <c r="N72" s="159"/>
      <c r="O72" s="157">
        <f>'防府市①'!G20</f>
        <v>0</v>
      </c>
      <c r="P72" s="158"/>
      <c r="Q72" s="159"/>
      <c r="R72" s="260">
        <f aca="true" t="shared" si="4" ref="R72:R94">O72/L72</f>
        <v>0</v>
      </c>
      <c r="S72" s="260"/>
      <c r="T72" s="260"/>
      <c r="U72" s="230"/>
      <c r="V72" s="231"/>
      <c r="W72" s="232"/>
      <c r="X72" s="248"/>
      <c r="Y72" s="249"/>
      <c r="Z72" s="250"/>
      <c r="AA72" s="230"/>
      <c r="AB72" s="231"/>
      <c r="AC72" s="232"/>
      <c r="AD72" s="230"/>
      <c r="AE72" s="231"/>
      <c r="AF72" s="235"/>
    </row>
    <row r="73" spans="1:32" ht="13.5" customHeight="1">
      <c r="A73" s="204"/>
      <c r="B73" s="205"/>
      <c r="C73" s="206"/>
      <c r="D73" s="334"/>
      <c r="E73" s="334"/>
      <c r="F73" s="149" t="s">
        <v>74</v>
      </c>
      <c r="G73" s="149"/>
      <c r="H73" s="153" t="s">
        <v>159</v>
      </c>
      <c r="I73" s="153"/>
      <c r="J73" s="153"/>
      <c r="K73" s="153"/>
      <c r="L73" s="140">
        <f>'防府市①'!E40</f>
        <v>5060</v>
      </c>
      <c r="M73" s="141"/>
      <c r="N73" s="142"/>
      <c r="O73" s="140">
        <f>'防府市①'!G40</f>
        <v>0</v>
      </c>
      <c r="P73" s="141"/>
      <c r="Q73" s="142"/>
      <c r="R73" s="135">
        <f t="shared" si="4"/>
        <v>0</v>
      </c>
      <c r="S73" s="135"/>
      <c r="T73" s="135"/>
      <c r="U73" s="136"/>
      <c r="V73" s="137"/>
      <c r="W73" s="139"/>
      <c r="X73" s="143"/>
      <c r="Y73" s="144"/>
      <c r="Z73" s="145"/>
      <c r="AA73" s="136"/>
      <c r="AB73" s="137"/>
      <c r="AC73" s="139"/>
      <c r="AD73" s="136"/>
      <c r="AE73" s="137"/>
      <c r="AF73" s="138"/>
    </row>
    <row r="74" spans="1:32" ht="13.5" customHeight="1">
      <c r="A74" s="204"/>
      <c r="B74" s="205"/>
      <c r="C74" s="206"/>
      <c r="D74" s="334"/>
      <c r="E74" s="334"/>
      <c r="F74" s="149" t="s">
        <v>75</v>
      </c>
      <c r="G74" s="149"/>
      <c r="H74" s="153" t="s">
        <v>160</v>
      </c>
      <c r="I74" s="153"/>
      <c r="J74" s="153"/>
      <c r="K74" s="153"/>
      <c r="L74" s="140">
        <f>'防府市①'!E65</f>
        <v>6100</v>
      </c>
      <c r="M74" s="141"/>
      <c r="N74" s="142"/>
      <c r="O74" s="140">
        <f>'防府市①'!G65</f>
        <v>0</v>
      </c>
      <c r="P74" s="141"/>
      <c r="Q74" s="142"/>
      <c r="R74" s="135">
        <f t="shared" si="4"/>
        <v>0</v>
      </c>
      <c r="S74" s="135"/>
      <c r="T74" s="135"/>
      <c r="U74" s="136"/>
      <c r="V74" s="137"/>
      <c r="W74" s="139"/>
      <c r="X74" s="143"/>
      <c r="Y74" s="144"/>
      <c r="Z74" s="145"/>
      <c r="AA74" s="136"/>
      <c r="AB74" s="137"/>
      <c r="AC74" s="139"/>
      <c r="AD74" s="136"/>
      <c r="AE74" s="137"/>
      <c r="AF74" s="138"/>
    </row>
    <row r="75" spans="1:32" ht="13.5" customHeight="1">
      <c r="A75" s="204"/>
      <c r="B75" s="205"/>
      <c r="C75" s="206"/>
      <c r="D75" s="334"/>
      <c r="E75" s="334"/>
      <c r="F75" s="149" t="s">
        <v>149</v>
      </c>
      <c r="G75" s="149"/>
      <c r="H75" s="153" t="s">
        <v>161</v>
      </c>
      <c r="I75" s="153"/>
      <c r="J75" s="153"/>
      <c r="K75" s="153"/>
      <c r="L75" s="140">
        <f>'防府市①'!E71</f>
        <v>800</v>
      </c>
      <c r="M75" s="141"/>
      <c r="N75" s="142"/>
      <c r="O75" s="140">
        <f>'防府市①'!G71</f>
        <v>0</v>
      </c>
      <c r="P75" s="141"/>
      <c r="Q75" s="142"/>
      <c r="R75" s="135">
        <f t="shared" si="4"/>
        <v>0</v>
      </c>
      <c r="S75" s="135"/>
      <c r="T75" s="135"/>
      <c r="U75" s="136"/>
      <c r="V75" s="137"/>
      <c r="W75" s="139"/>
      <c r="X75" s="143"/>
      <c r="Y75" s="144"/>
      <c r="Z75" s="145"/>
      <c r="AA75" s="136"/>
      <c r="AB75" s="137"/>
      <c r="AC75" s="139"/>
      <c r="AD75" s="136"/>
      <c r="AE75" s="137"/>
      <c r="AF75" s="138"/>
    </row>
    <row r="76" spans="1:32" ht="13.5" customHeight="1">
      <c r="A76" s="204"/>
      <c r="B76" s="205"/>
      <c r="C76" s="206"/>
      <c r="D76" s="334"/>
      <c r="E76" s="334"/>
      <c r="F76" s="149" t="s">
        <v>150</v>
      </c>
      <c r="G76" s="149"/>
      <c r="H76" s="153" t="s">
        <v>162</v>
      </c>
      <c r="I76" s="153"/>
      <c r="J76" s="153"/>
      <c r="K76" s="153"/>
      <c r="L76" s="140">
        <f>'防府市①'!U14</f>
        <v>2690</v>
      </c>
      <c r="M76" s="141"/>
      <c r="N76" s="142"/>
      <c r="O76" s="140">
        <f>'防府市①'!W14</f>
        <v>0</v>
      </c>
      <c r="P76" s="141"/>
      <c r="Q76" s="142"/>
      <c r="R76" s="135">
        <f t="shared" si="4"/>
        <v>0</v>
      </c>
      <c r="S76" s="135"/>
      <c r="T76" s="135"/>
      <c r="U76" s="136"/>
      <c r="V76" s="137"/>
      <c r="W76" s="139"/>
      <c r="X76" s="143"/>
      <c r="Y76" s="144"/>
      <c r="Z76" s="145"/>
      <c r="AA76" s="136"/>
      <c r="AB76" s="137"/>
      <c r="AC76" s="139"/>
      <c r="AD76" s="136"/>
      <c r="AE76" s="137"/>
      <c r="AF76" s="138"/>
    </row>
    <row r="77" spans="1:32" ht="13.5" customHeight="1">
      <c r="A77" s="204"/>
      <c r="B77" s="205"/>
      <c r="C77" s="206"/>
      <c r="D77" s="334"/>
      <c r="E77" s="334"/>
      <c r="F77" s="149" t="s">
        <v>150</v>
      </c>
      <c r="G77" s="149"/>
      <c r="H77" s="153" t="s">
        <v>163</v>
      </c>
      <c r="I77" s="153"/>
      <c r="J77" s="153"/>
      <c r="K77" s="153"/>
      <c r="L77" s="140">
        <f>'防府市①'!U29</f>
        <v>3890</v>
      </c>
      <c r="M77" s="141"/>
      <c r="N77" s="142"/>
      <c r="O77" s="140">
        <f>'防府市①'!W29</f>
        <v>0</v>
      </c>
      <c r="P77" s="141"/>
      <c r="Q77" s="142"/>
      <c r="R77" s="135">
        <f t="shared" si="4"/>
        <v>0</v>
      </c>
      <c r="S77" s="135"/>
      <c r="T77" s="135"/>
      <c r="U77" s="136"/>
      <c r="V77" s="137"/>
      <c r="W77" s="139"/>
      <c r="X77" s="143"/>
      <c r="Y77" s="144"/>
      <c r="Z77" s="145"/>
      <c r="AA77" s="136"/>
      <c r="AB77" s="137"/>
      <c r="AC77" s="139"/>
      <c r="AD77" s="136"/>
      <c r="AE77" s="137"/>
      <c r="AF77" s="138"/>
    </row>
    <row r="78" spans="1:32" ht="13.5" customHeight="1">
      <c r="A78" s="204"/>
      <c r="B78" s="205"/>
      <c r="C78" s="206"/>
      <c r="D78" s="334"/>
      <c r="E78" s="334"/>
      <c r="F78" s="149" t="s">
        <v>150</v>
      </c>
      <c r="G78" s="149"/>
      <c r="H78" s="153" t="s">
        <v>164</v>
      </c>
      <c r="I78" s="153"/>
      <c r="J78" s="153"/>
      <c r="K78" s="153"/>
      <c r="L78" s="140">
        <f>'防府市①'!U40</f>
        <v>3170</v>
      </c>
      <c r="M78" s="141"/>
      <c r="N78" s="142"/>
      <c r="O78" s="140">
        <f>'防府市①'!W40</f>
        <v>0</v>
      </c>
      <c r="P78" s="141"/>
      <c r="Q78" s="142"/>
      <c r="R78" s="135">
        <f t="shared" si="4"/>
        <v>0</v>
      </c>
      <c r="S78" s="135"/>
      <c r="T78" s="135"/>
      <c r="U78" s="136"/>
      <c r="V78" s="137"/>
      <c r="W78" s="139"/>
      <c r="X78" s="143"/>
      <c r="Y78" s="144"/>
      <c r="Z78" s="145"/>
      <c r="AA78" s="136"/>
      <c r="AB78" s="137"/>
      <c r="AC78" s="139"/>
      <c r="AD78" s="136"/>
      <c r="AE78" s="137"/>
      <c r="AF78" s="138"/>
    </row>
    <row r="79" spans="1:32" ht="13.5" customHeight="1">
      <c r="A79" s="204"/>
      <c r="B79" s="205"/>
      <c r="C79" s="206"/>
      <c r="D79" s="334"/>
      <c r="E79" s="334"/>
      <c r="F79" s="149" t="s">
        <v>150</v>
      </c>
      <c r="G79" s="149"/>
      <c r="H79" s="153" t="s">
        <v>165</v>
      </c>
      <c r="I79" s="153"/>
      <c r="J79" s="153"/>
      <c r="K79" s="153"/>
      <c r="L79" s="140">
        <f>'防府市①'!U43</f>
        <v>420</v>
      </c>
      <c r="M79" s="141"/>
      <c r="N79" s="142"/>
      <c r="O79" s="140">
        <f>'防府市①'!W43</f>
        <v>0</v>
      </c>
      <c r="P79" s="141"/>
      <c r="Q79" s="142"/>
      <c r="R79" s="135">
        <f t="shared" si="4"/>
        <v>0</v>
      </c>
      <c r="S79" s="135"/>
      <c r="T79" s="135"/>
      <c r="U79" s="136"/>
      <c r="V79" s="137"/>
      <c r="W79" s="139"/>
      <c r="X79" s="143"/>
      <c r="Y79" s="144"/>
      <c r="Z79" s="145"/>
      <c r="AA79" s="136"/>
      <c r="AB79" s="137"/>
      <c r="AC79" s="139"/>
      <c r="AD79" s="136"/>
      <c r="AE79" s="137"/>
      <c r="AF79" s="138"/>
    </row>
    <row r="80" spans="1:32" ht="13.5" customHeight="1">
      <c r="A80" s="204"/>
      <c r="B80" s="205"/>
      <c r="C80" s="206"/>
      <c r="D80" s="334"/>
      <c r="E80" s="334"/>
      <c r="F80" s="149" t="s">
        <v>151</v>
      </c>
      <c r="G80" s="149"/>
      <c r="H80" s="153" t="s">
        <v>166</v>
      </c>
      <c r="I80" s="153"/>
      <c r="J80" s="153"/>
      <c r="K80" s="153"/>
      <c r="L80" s="140">
        <f>'防府市①'!U50</f>
        <v>1190</v>
      </c>
      <c r="M80" s="141"/>
      <c r="N80" s="142"/>
      <c r="O80" s="140">
        <f>'防府市①'!W50</f>
        <v>0</v>
      </c>
      <c r="P80" s="141"/>
      <c r="Q80" s="142"/>
      <c r="R80" s="135">
        <f t="shared" si="4"/>
        <v>0</v>
      </c>
      <c r="S80" s="135"/>
      <c r="T80" s="135"/>
      <c r="U80" s="136"/>
      <c r="V80" s="137"/>
      <c r="W80" s="139"/>
      <c r="X80" s="143"/>
      <c r="Y80" s="144"/>
      <c r="Z80" s="145"/>
      <c r="AA80" s="136"/>
      <c r="AB80" s="137"/>
      <c r="AC80" s="139"/>
      <c r="AD80" s="136"/>
      <c r="AE80" s="137"/>
      <c r="AF80" s="138"/>
    </row>
    <row r="81" spans="1:32" ht="13.5" customHeight="1">
      <c r="A81" s="204"/>
      <c r="B81" s="205"/>
      <c r="C81" s="206"/>
      <c r="D81" s="334"/>
      <c r="E81" s="334"/>
      <c r="F81" s="149" t="s">
        <v>151</v>
      </c>
      <c r="G81" s="149"/>
      <c r="H81" s="153" t="s">
        <v>174</v>
      </c>
      <c r="I81" s="153"/>
      <c r="J81" s="153"/>
      <c r="K81" s="153"/>
      <c r="L81" s="140">
        <f>'防府市①'!U64</f>
        <v>4460</v>
      </c>
      <c r="M81" s="141"/>
      <c r="N81" s="142"/>
      <c r="O81" s="140">
        <f>'防府市①'!W64</f>
        <v>0</v>
      </c>
      <c r="P81" s="141"/>
      <c r="Q81" s="142"/>
      <c r="R81" s="135">
        <f t="shared" si="4"/>
        <v>0</v>
      </c>
      <c r="S81" s="135"/>
      <c r="T81" s="135"/>
      <c r="U81" s="136"/>
      <c r="V81" s="137"/>
      <c r="W81" s="139"/>
      <c r="X81" s="143"/>
      <c r="Y81" s="144"/>
      <c r="Z81" s="145"/>
      <c r="AA81" s="136"/>
      <c r="AB81" s="137"/>
      <c r="AC81" s="139"/>
      <c r="AD81" s="136"/>
      <c r="AE81" s="137"/>
      <c r="AF81" s="138"/>
    </row>
    <row r="82" spans="1:32" ht="13.5" customHeight="1">
      <c r="A82" s="204"/>
      <c r="B82" s="205"/>
      <c r="C82" s="206"/>
      <c r="D82" s="334"/>
      <c r="E82" s="334"/>
      <c r="F82" s="149" t="s">
        <v>152</v>
      </c>
      <c r="G82" s="149"/>
      <c r="H82" s="153" t="s">
        <v>175</v>
      </c>
      <c r="I82" s="153"/>
      <c r="J82" s="153"/>
      <c r="K82" s="153"/>
      <c r="L82" s="140">
        <f>'防府市②・山口市③'!E31</f>
        <v>6630</v>
      </c>
      <c r="M82" s="141"/>
      <c r="N82" s="142"/>
      <c r="O82" s="140">
        <f>'防府市②・山口市③'!G31</f>
        <v>0</v>
      </c>
      <c r="P82" s="141"/>
      <c r="Q82" s="142"/>
      <c r="R82" s="135">
        <f t="shared" si="4"/>
        <v>0</v>
      </c>
      <c r="S82" s="135"/>
      <c r="T82" s="135"/>
      <c r="U82" s="136"/>
      <c r="V82" s="137"/>
      <c r="W82" s="139"/>
      <c r="X82" s="143"/>
      <c r="Y82" s="144"/>
      <c r="Z82" s="145"/>
      <c r="AA82" s="136"/>
      <c r="AB82" s="137"/>
      <c r="AC82" s="139"/>
      <c r="AD82" s="136"/>
      <c r="AE82" s="137"/>
      <c r="AF82" s="138"/>
    </row>
    <row r="83" spans="1:32" ht="13.5" customHeight="1">
      <c r="A83" s="204"/>
      <c r="B83" s="205"/>
      <c r="C83" s="206"/>
      <c r="D83" s="334"/>
      <c r="E83" s="334"/>
      <c r="F83" s="149" t="s">
        <v>153</v>
      </c>
      <c r="G83" s="149"/>
      <c r="H83" s="153" t="s">
        <v>176</v>
      </c>
      <c r="I83" s="153"/>
      <c r="J83" s="153"/>
      <c r="K83" s="153"/>
      <c r="L83" s="140">
        <f>'防府市②・山口市③'!E40</f>
        <v>1980</v>
      </c>
      <c r="M83" s="141"/>
      <c r="N83" s="142"/>
      <c r="O83" s="140">
        <f>'防府市②・山口市③'!G40</f>
        <v>0</v>
      </c>
      <c r="P83" s="141"/>
      <c r="Q83" s="142"/>
      <c r="R83" s="135">
        <f t="shared" si="4"/>
        <v>0</v>
      </c>
      <c r="S83" s="135"/>
      <c r="T83" s="135"/>
      <c r="U83" s="136"/>
      <c r="V83" s="137"/>
      <c r="W83" s="139"/>
      <c r="X83" s="143"/>
      <c r="Y83" s="144"/>
      <c r="Z83" s="145"/>
      <c r="AA83" s="136"/>
      <c r="AB83" s="137"/>
      <c r="AC83" s="139"/>
      <c r="AD83" s="136"/>
      <c r="AE83" s="137"/>
      <c r="AF83" s="138"/>
    </row>
    <row r="84" spans="1:32" ht="13.5" customHeight="1">
      <c r="A84" s="204"/>
      <c r="B84" s="205"/>
      <c r="C84" s="206"/>
      <c r="D84" s="334"/>
      <c r="E84" s="334"/>
      <c r="F84" s="149" t="s">
        <v>154</v>
      </c>
      <c r="G84" s="149"/>
      <c r="H84" s="153" t="s">
        <v>177</v>
      </c>
      <c r="I84" s="153"/>
      <c r="J84" s="153"/>
      <c r="K84" s="153"/>
      <c r="L84" s="140">
        <f>'防府市②・山口市③'!E64</f>
        <v>4670</v>
      </c>
      <c r="M84" s="141"/>
      <c r="N84" s="142"/>
      <c r="O84" s="140">
        <f>'防府市②・山口市③'!G64</f>
        <v>0</v>
      </c>
      <c r="P84" s="141"/>
      <c r="Q84" s="142"/>
      <c r="R84" s="135">
        <f t="shared" si="4"/>
        <v>0</v>
      </c>
      <c r="S84" s="135"/>
      <c r="T84" s="135"/>
      <c r="U84" s="136"/>
      <c r="V84" s="137"/>
      <c r="W84" s="139"/>
      <c r="X84" s="143"/>
      <c r="Y84" s="144"/>
      <c r="Z84" s="145"/>
      <c r="AA84" s="136"/>
      <c r="AB84" s="137"/>
      <c r="AC84" s="139"/>
      <c r="AD84" s="136"/>
      <c r="AE84" s="137"/>
      <c r="AF84" s="138"/>
    </row>
    <row r="85" spans="1:32" ht="13.5" customHeight="1">
      <c r="A85" s="204"/>
      <c r="B85" s="205"/>
      <c r="C85" s="206"/>
      <c r="D85" s="334"/>
      <c r="E85" s="334"/>
      <c r="F85" s="149" t="s">
        <v>154</v>
      </c>
      <c r="G85" s="149"/>
      <c r="H85" s="153" t="s">
        <v>178</v>
      </c>
      <c r="I85" s="153"/>
      <c r="J85" s="153"/>
      <c r="K85" s="153"/>
      <c r="L85" s="140">
        <f>'防府市②・山口市③'!E73</f>
        <v>1160</v>
      </c>
      <c r="M85" s="141"/>
      <c r="N85" s="142"/>
      <c r="O85" s="140">
        <f>'防府市②・山口市③'!G73</f>
        <v>0</v>
      </c>
      <c r="P85" s="141"/>
      <c r="Q85" s="142"/>
      <c r="R85" s="135">
        <f t="shared" si="4"/>
        <v>0</v>
      </c>
      <c r="S85" s="135"/>
      <c r="T85" s="135"/>
      <c r="U85" s="136"/>
      <c r="V85" s="137"/>
      <c r="W85" s="139"/>
      <c r="X85" s="143"/>
      <c r="Y85" s="144"/>
      <c r="Z85" s="145"/>
      <c r="AA85" s="136"/>
      <c r="AB85" s="137"/>
      <c r="AC85" s="139"/>
      <c r="AD85" s="136"/>
      <c r="AE85" s="137"/>
      <c r="AF85" s="138"/>
    </row>
    <row r="86" spans="1:32" ht="13.5" customHeight="1">
      <c r="A86" s="204"/>
      <c r="B86" s="205"/>
      <c r="C86" s="206"/>
      <c r="D86" s="334"/>
      <c r="E86" s="334"/>
      <c r="F86" s="331" t="s">
        <v>157</v>
      </c>
      <c r="G86" s="331"/>
      <c r="H86" s="331"/>
      <c r="I86" s="331"/>
      <c r="J86" s="331"/>
      <c r="K86" s="331"/>
      <c r="L86" s="252">
        <f>SUBTOTAL(9,L72:N85)</f>
        <v>46810</v>
      </c>
      <c r="M86" s="253"/>
      <c r="N86" s="254"/>
      <c r="O86" s="252">
        <f>SUBTOTAL(9,O72:Q85)</f>
        <v>0</v>
      </c>
      <c r="P86" s="253"/>
      <c r="Q86" s="254"/>
      <c r="R86" s="241">
        <f t="shared" si="4"/>
        <v>0</v>
      </c>
      <c r="S86" s="241"/>
      <c r="T86" s="241"/>
      <c r="U86" s="150"/>
      <c r="V86" s="151"/>
      <c r="W86" s="233"/>
      <c r="X86" s="245"/>
      <c r="Y86" s="246"/>
      <c r="Z86" s="247"/>
      <c r="AA86" s="150"/>
      <c r="AB86" s="151"/>
      <c r="AC86" s="233"/>
      <c r="AD86" s="150"/>
      <c r="AE86" s="151"/>
      <c r="AF86" s="152"/>
    </row>
    <row r="87" spans="1:32" ht="13.5" customHeight="1">
      <c r="A87" s="204"/>
      <c r="B87" s="205"/>
      <c r="C87" s="206"/>
      <c r="D87" s="302" t="s">
        <v>950</v>
      </c>
      <c r="E87" s="303"/>
      <c r="F87" s="149" t="s">
        <v>155</v>
      </c>
      <c r="G87" s="149"/>
      <c r="H87" s="153" t="s">
        <v>179</v>
      </c>
      <c r="I87" s="153"/>
      <c r="J87" s="153"/>
      <c r="K87" s="153"/>
      <c r="L87" s="140">
        <f>'防府市②・山口市③'!U19</f>
        <v>1880</v>
      </c>
      <c r="M87" s="141"/>
      <c r="N87" s="142"/>
      <c r="O87" s="140">
        <f>'防府市②・山口市③'!W19</f>
        <v>0</v>
      </c>
      <c r="P87" s="141"/>
      <c r="Q87" s="142"/>
      <c r="R87" s="135">
        <f t="shared" si="4"/>
        <v>0</v>
      </c>
      <c r="S87" s="135"/>
      <c r="T87" s="135"/>
      <c r="U87" s="136"/>
      <c r="V87" s="137"/>
      <c r="W87" s="139"/>
      <c r="X87" s="143"/>
      <c r="Y87" s="144"/>
      <c r="Z87" s="145"/>
      <c r="AA87" s="136"/>
      <c r="AB87" s="137"/>
      <c r="AC87" s="139"/>
      <c r="AD87" s="136"/>
      <c r="AE87" s="137"/>
      <c r="AF87" s="138"/>
    </row>
    <row r="88" spans="1:32" ht="13.5" customHeight="1">
      <c r="A88" s="204"/>
      <c r="B88" s="205"/>
      <c r="C88" s="206"/>
      <c r="D88" s="304"/>
      <c r="E88" s="305"/>
      <c r="F88" s="149" t="s">
        <v>1314</v>
      </c>
      <c r="G88" s="149"/>
      <c r="H88" s="153" t="s">
        <v>180</v>
      </c>
      <c r="I88" s="153"/>
      <c r="J88" s="153"/>
      <c r="K88" s="153"/>
      <c r="L88" s="140">
        <f>'防府市②・山口市③'!U31</f>
        <v>810</v>
      </c>
      <c r="M88" s="141"/>
      <c r="N88" s="142"/>
      <c r="O88" s="140">
        <f>'防府市②・山口市③'!W31</f>
        <v>0</v>
      </c>
      <c r="P88" s="141"/>
      <c r="Q88" s="142"/>
      <c r="R88" s="135">
        <f t="shared" si="4"/>
        <v>0</v>
      </c>
      <c r="S88" s="135"/>
      <c r="T88" s="135"/>
      <c r="U88" s="136"/>
      <c r="V88" s="137"/>
      <c r="W88" s="139"/>
      <c r="X88" s="143"/>
      <c r="Y88" s="144"/>
      <c r="Z88" s="145"/>
      <c r="AA88" s="136"/>
      <c r="AB88" s="137"/>
      <c r="AC88" s="139"/>
      <c r="AD88" s="136"/>
      <c r="AE88" s="137"/>
      <c r="AF88" s="138"/>
    </row>
    <row r="89" spans="1:32" ht="13.5" customHeight="1">
      <c r="A89" s="204"/>
      <c r="B89" s="205"/>
      <c r="C89" s="206"/>
      <c r="D89" s="306"/>
      <c r="E89" s="307"/>
      <c r="F89" s="331" t="s">
        <v>608</v>
      </c>
      <c r="G89" s="331"/>
      <c r="H89" s="331"/>
      <c r="I89" s="331"/>
      <c r="J89" s="331"/>
      <c r="K89" s="331"/>
      <c r="L89" s="252">
        <f>SUBTOTAL(9,L87:N88)</f>
        <v>2690</v>
      </c>
      <c r="M89" s="253"/>
      <c r="N89" s="254"/>
      <c r="O89" s="252">
        <f>SUBTOTAL(9,O87:Q88)</f>
        <v>0</v>
      </c>
      <c r="P89" s="253"/>
      <c r="Q89" s="254"/>
      <c r="R89" s="241">
        <f t="shared" si="4"/>
        <v>0</v>
      </c>
      <c r="S89" s="241"/>
      <c r="T89" s="241"/>
      <c r="U89" s="150"/>
      <c r="V89" s="151"/>
      <c r="W89" s="233"/>
      <c r="X89" s="245"/>
      <c r="Y89" s="246"/>
      <c r="Z89" s="247"/>
      <c r="AA89" s="150"/>
      <c r="AB89" s="151"/>
      <c r="AC89" s="233"/>
      <c r="AD89" s="150"/>
      <c r="AE89" s="151"/>
      <c r="AF89" s="152"/>
    </row>
    <row r="90" spans="1:32" ht="13.5" customHeight="1">
      <c r="A90" s="207"/>
      <c r="B90" s="208"/>
      <c r="C90" s="209"/>
      <c r="D90" s="360" t="s">
        <v>54</v>
      </c>
      <c r="E90" s="352"/>
      <c r="F90" s="352"/>
      <c r="G90" s="352"/>
      <c r="H90" s="352"/>
      <c r="I90" s="352"/>
      <c r="J90" s="352"/>
      <c r="K90" s="353"/>
      <c r="L90" s="252">
        <f>SUBTOTAL(9,L72:N89)</f>
        <v>49500</v>
      </c>
      <c r="M90" s="253"/>
      <c r="N90" s="254"/>
      <c r="O90" s="252">
        <f>SUBTOTAL(9,O72:Q89)</f>
        <v>0</v>
      </c>
      <c r="P90" s="253"/>
      <c r="Q90" s="254"/>
      <c r="R90" s="241">
        <f t="shared" si="4"/>
        <v>0</v>
      </c>
      <c r="S90" s="241"/>
      <c r="T90" s="241"/>
      <c r="U90" s="150"/>
      <c r="V90" s="151"/>
      <c r="W90" s="233"/>
      <c r="X90" s="245"/>
      <c r="Y90" s="246"/>
      <c r="Z90" s="247"/>
      <c r="AA90" s="150"/>
      <c r="AB90" s="151"/>
      <c r="AC90" s="233"/>
      <c r="AD90" s="150"/>
      <c r="AE90" s="151"/>
      <c r="AF90" s="152"/>
    </row>
    <row r="91" spans="1:32" ht="13.5" customHeight="1">
      <c r="A91" s="339" t="s">
        <v>109</v>
      </c>
      <c r="B91" s="333"/>
      <c r="C91" s="333"/>
      <c r="D91" s="174" t="s">
        <v>106</v>
      </c>
      <c r="E91" s="333"/>
      <c r="F91" s="335" t="s">
        <v>183</v>
      </c>
      <c r="G91" s="335"/>
      <c r="H91" s="363" t="s">
        <v>29</v>
      </c>
      <c r="I91" s="364"/>
      <c r="J91" s="364"/>
      <c r="K91" s="365"/>
      <c r="L91" s="377">
        <f>'周南市'!E16</f>
        <v>3570</v>
      </c>
      <c r="M91" s="378"/>
      <c r="N91" s="379"/>
      <c r="O91" s="377">
        <f>'周南市'!G16</f>
        <v>0</v>
      </c>
      <c r="P91" s="378"/>
      <c r="Q91" s="379"/>
      <c r="R91" s="380">
        <f t="shared" si="4"/>
        <v>0</v>
      </c>
      <c r="S91" s="380"/>
      <c r="T91" s="380"/>
      <c r="U91" s="261"/>
      <c r="V91" s="262"/>
      <c r="W91" s="263"/>
      <c r="X91" s="261"/>
      <c r="Y91" s="262"/>
      <c r="Z91" s="263"/>
      <c r="AA91" s="261"/>
      <c r="AB91" s="262"/>
      <c r="AC91" s="263"/>
      <c r="AD91" s="261"/>
      <c r="AE91" s="262"/>
      <c r="AF91" s="264"/>
    </row>
    <row r="92" spans="1:32" ht="13.5" customHeight="1">
      <c r="A92" s="340"/>
      <c r="B92" s="334"/>
      <c r="C92" s="334"/>
      <c r="D92" s="334"/>
      <c r="E92" s="334"/>
      <c r="F92" s="149" t="s">
        <v>184</v>
      </c>
      <c r="G92" s="149"/>
      <c r="H92" s="336" t="s">
        <v>27</v>
      </c>
      <c r="I92" s="337"/>
      <c r="J92" s="337"/>
      <c r="K92" s="338"/>
      <c r="L92" s="140">
        <f>'周南市'!E31</f>
        <v>3900</v>
      </c>
      <c r="M92" s="141"/>
      <c r="N92" s="142"/>
      <c r="O92" s="140">
        <f>'周南市'!G31</f>
        <v>0</v>
      </c>
      <c r="P92" s="141"/>
      <c r="Q92" s="142"/>
      <c r="R92" s="376">
        <f t="shared" si="4"/>
        <v>0</v>
      </c>
      <c r="S92" s="376"/>
      <c r="T92" s="376"/>
      <c r="U92" s="136"/>
      <c r="V92" s="137"/>
      <c r="W92" s="139"/>
      <c r="X92" s="136"/>
      <c r="Y92" s="137"/>
      <c r="Z92" s="139"/>
      <c r="AA92" s="136"/>
      <c r="AB92" s="137"/>
      <c r="AC92" s="139"/>
      <c r="AD92" s="136"/>
      <c r="AE92" s="137"/>
      <c r="AF92" s="138"/>
    </row>
    <row r="93" spans="1:32" ht="13.5" customHeight="1">
      <c r="A93" s="340"/>
      <c r="B93" s="334"/>
      <c r="C93" s="334"/>
      <c r="D93" s="334"/>
      <c r="E93" s="334"/>
      <c r="F93" s="149" t="s">
        <v>150</v>
      </c>
      <c r="G93" s="149"/>
      <c r="H93" s="336" t="s">
        <v>28</v>
      </c>
      <c r="I93" s="337"/>
      <c r="J93" s="337"/>
      <c r="K93" s="338"/>
      <c r="L93" s="140">
        <f>'周南市'!E55</f>
        <v>6390</v>
      </c>
      <c r="M93" s="141"/>
      <c r="N93" s="142"/>
      <c r="O93" s="140">
        <f>'周南市'!G55</f>
        <v>0</v>
      </c>
      <c r="P93" s="141"/>
      <c r="Q93" s="142"/>
      <c r="R93" s="376">
        <f t="shared" si="4"/>
        <v>0</v>
      </c>
      <c r="S93" s="376"/>
      <c r="T93" s="376"/>
      <c r="U93" s="136"/>
      <c r="V93" s="137"/>
      <c r="W93" s="139"/>
      <c r="X93" s="136"/>
      <c r="Y93" s="137"/>
      <c r="Z93" s="139"/>
      <c r="AA93" s="136"/>
      <c r="AB93" s="137"/>
      <c r="AC93" s="139"/>
      <c r="AD93" s="136"/>
      <c r="AE93" s="137"/>
      <c r="AF93" s="138"/>
    </row>
    <row r="94" spans="1:32" ht="13.5" customHeight="1">
      <c r="A94" s="340"/>
      <c r="B94" s="334"/>
      <c r="C94" s="334"/>
      <c r="D94" s="334"/>
      <c r="E94" s="334"/>
      <c r="F94" s="149" t="s">
        <v>151</v>
      </c>
      <c r="G94" s="149"/>
      <c r="H94" s="336" t="s">
        <v>32</v>
      </c>
      <c r="I94" s="337"/>
      <c r="J94" s="337"/>
      <c r="K94" s="338"/>
      <c r="L94" s="140">
        <f>'周南市'!E69</f>
        <v>4180</v>
      </c>
      <c r="M94" s="141"/>
      <c r="N94" s="142"/>
      <c r="O94" s="140">
        <f>'周南市'!G69</f>
        <v>0</v>
      </c>
      <c r="P94" s="141"/>
      <c r="Q94" s="142"/>
      <c r="R94" s="376">
        <f t="shared" si="4"/>
        <v>0</v>
      </c>
      <c r="S94" s="376"/>
      <c r="T94" s="376"/>
      <c r="U94" s="136"/>
      <c r="V94" s="137"/>
      <c r="W94" s="139"/>
      <c r="X94" s="136"/>
      <c r="Y94" s="137"/>
      <c r="Z94" s="139"/>
      <c r="AA94" s="136"/>
      <c r="AB94" s="137"/>
      <c r="AC94" s="139"/>
      <c r="AD94" s="136"/>
      <c r="AE94" s="137"/>
      <c r="AF94" s="138"/>
    </row>
    <row r="95" spans="1:32" ht="13.5" customHeight="1">
      <c r="A95" s="340"/>
      <c r="B95" s="334"/>
      <c r="C95" s="334"/>
      <c r="D95" s="334"/>
      <c r="E95" s="334"/>
      <c r="F95" s="149" t="s">
        <v>152</v>
      </c>
      <c r="G95" s="149"/>
      <c r="H95" s="336" t="s">
        <v>31</v>
      </c>
      <c r="I95" s="337"/>
      <c r="J95" s="337"/>
      <c r="K95" s="338"/>
      <c r="L95" s="140">
        <f>'周南市'!E75</f>
        <v>1700</v>
      </c>
      <c r="M95" s="141"/>
      <c r="N95" s="142"/>
      <c r="O95" s="140">
        <f>'周南市'!G75</f>
        <v>0</v>
      </c>
      <c r="P95" s="141"/>
      <c r="Q95" s="142"/>
      <c r="R95" s="376">
        <f aca="true" t="shared" si="5" ref="R95:R103">O95/L95</f>
        <v>0</v>
      </c>
      <c r="S95" s="376"/>
      <c r="T95" s="376"/>
      <c r="U95" s="136"/>
      <c r="V95" s="137"/>
      <c r="W95" s="139"/>
      <c r="X95" s="136"/>
      <c r="Y95" s="137"/>
      <c r="Z95" s="139"/>
      <c r="AA95" s="136"/>
      <c r="AB95" s="137"/>
      <c r="AC95" s="139"/>
      <c r="AD95" s="136"/>
      <c r="AE95" s="137"/>
      <c r="AF95" s="138"/>
    </row>
    <row r="96" spans="1:32" ht="13.5" customHeight="1">
      <c r="A96" s="340"/>
      <c r="B96" s="334"/>
      <c r="C96" s="334"/>
      <c r="D96" s="334"/>
      <c r="E96" s="334"/>
      <c r="F96" s="149" t="s">
        <v>153</v>
      </c>
      <c r="G96" s="149"/>
      <c r="H96" s="336" t="s">
        <v>145</v>
      </c>
      <c r="I96" s="337"/>
      <c r="J96" s="337"/>
      <c r="K96" s="338"/>
      <c r="L96" s="140">
        <f>'周南市'!E91</f>
        <v>4630</v>
      </c>
      <c r="M96" s="141"/>
      <c r="N96" s="142"/>
      <c r="O96" s="140">
        <f>'周南市'!G91</f>
        <v>0</v>
      </c>
      <c r="P96" s="141"/>
      <c r="Q96" s="142"/>
      <c r="R96" s="376">
        <f t="shared" si="5"/>
        <v>0</v>
      </c>
      <c r="S96" s="376"/>
      <c r="T96" s="376"/>
      <c r="U96" s="136"/>
      <c r="V96" s="137"/>
      <c r="W96" s="139"/>
      <c r="X96" s="136"/>
      <c r="Y96" s="137"/>
      <c r="Z96" s="139"/>
      <c r="AA96" s="136"/>
      <c r="AB96" s="137"/>
      <c r="AC96" s="139"/>
      <c r="AD96" s="136"/>
      <c r="AE96" s="137"/>
      <c r="AF96" s="138"/>
    </row>
    <row r="97" spans="1:32" ht="13.5" customHeight="1">
      <c r="A97" s="340"/>
      <c r="B97" s="334"/>
      <c r="C97" s="334"/>
      <c r="D97" s="334"/>
      <c r="E97" s="334"/>
      <c r="F97" s="149" t="s">
        <v>154</v>
      </c>
      <c r="G97" s="149"/>
      <c r="H97" s="336" t="s">
        <v>34</v>
      </c>
      <c r="I97" s="337"/>
      <c r="J97" s="337"/>
      <c r="K97" s="338"/>
      <c r="L97" s="140">
        <f>'周南市'!U15</f>
        <v>3260</v>
      </c>
      <c r="M97" s="141"/>
      <c r="N97" s="142"/>
      <c r="O97" s="140">
        <f>'周南市'!W15</f>
        <v>0</v>
      </c>
      <c r="P97" s="141"/>
      <c r="Q97" s="142"/>
      <c r="R97" s="376">
        <f t="shared" si="5"/>
        <v>0</v>
      </c>
      <c r="S97" s="376"/>
      <c r="T97" s="376"/>
      <c r="U97" s="136"/>
      <c r="V97" s="137"/>
      <c r="W97" s="139"/>
      <c r="X97" s="136"/>
      <c r="Y97" s="137"/>
      <c r="Z97" s="139"/>
      <c r="AA97" s="136"/>
      <c r="AB97" s="137"/>
      <c r="AC97" s="139"/>
      <c r="AD97" s="136"/>
      <c r="AE97" s="137"/>
      <c r="AF97" s="138"/>
    </row>
    <row r="98" spans="1:32" ht="13.5" customHeight="1">
      <c r="A98" s="340"/>
      <c r="B98" s="334"/>
      <c r="C98" s="334"/>
      <c r="D98" s="334"/>
      <c r="E98" s="334"/>
      <c r="F98" s="149" t="s">
        <v>155</v>
      </c>
      <c r="G98" s="149"/>
      <c r="H98" s="336" t="s">
        <v>33</v>
      </c>
      <c r="I98" s="337"/>
      <c r="J98" s="337"/>
      <c r="K98" s="338"/>
      <c r="L98" s="140">
        <f>'周南市'!U22</f>
        <v>2010</v>
      </c>
      <c r="M98" s="141"/>
      <c r="N98" s="142"/>
      <c r="O98" s="140">
        <f>'周南市'!W22</f>
        <v>0</v>
      </c>
      <c r="P98" s="141"/>
      <c r="Q98" s="142"/>
      <c r="R98" s="376">
        <f t="shared" si="5"/>
        <v>0</v>
      </c>
      <c r="S98" s="376"/>
      <c r="T98" s="376"/>
      <c r="U98" s="136"/>
      <c r="V98" s="137"/>
      <c r="W98" s="139"/>
      <c r="X98" s="136"/>
      <c r="Y98" s="137"/>
      <c r="Z98" s="139"/>
      <c r="AA98" s="136"/>
      <c r="AB98" s="137"/>
      <c r="AC98" s="139"/>
      <c r="AD98" s="136"/>
      <c r="AE98" s="137"/>
      <c r="AF98" s="138"/>
    </row>
    <row r="99" spans="1:32" ht="13.5" customHeight="1">
      <c r="A99" s="340"/>
      <c r="B99" s="334"/>
      <c r="C99" s="334"/>
      <c r="D99" s="334"/>
      <c r="E99" s="334"/>
      <c r="F99" s="149" t="s">
        <v>156</v>
      </c>
      <c r="G99" s="149"/>
      <c r="H99" s="336" t="s">
        <v>146</v>
      </c>
      <c r="I99" s="337"/>
      <c r="J99" s="337"/>
      <c r="K99" s="338"/>
      <c r="L99" s="140">
        <f>'周南市'!U41</f>
        <v>6780</v>
      </c>
      <c r="M99" s="141"/>
      <c r="N99" s="142"/>
      <c r="O99" s="140">
        <f>'周南市'!W41</f>
        <v>0</v>
      </c>
      <c r="P99" s="141"/>
      <c r="Q99" s="142"/>
      <c r="R99" s="376">
        <f t="shared" si="5"/>
        <v>0</v>
      </c>
      <c r="S99" s="376"/>
      <c r="T99" s="376"/>
      <c r="U99" s="136"/>
      <c r="V99" s="137"/>
      <c r="W99" s="139"/>
      <c r="X99" s="136"/>
      <c r="Y99" s="137"/>
      <c r="Z99" s="139"/>
      <c r="AA99" s="136"/>
      <c r="AB99" s="137"/>
      <c r="AC99" s="139"/>
      <c r="AD99" s="136"/>
      <c r="AE99" s="137"/>
      <c r="AF99" s="138"/>
    </row>
    <row r="100" spans="1:32" ht="13.5" customHeight="1">
      <c r="A100" s="340"/>
      <c r="B100" s="334"/>
      <c r="C100" s="334"/>
      <c r="D100" s="334"/>
      <c r="E100" s="334"/>
      <c r="F100" s="149" t="s">
        <v>185</v>
      </c>
      <c r="G100" s="149"/>
      <c r="H100" s="336" t="s">
        <v>36</v>
      </c>
      <c r="I100" s="337"/>
      <c r="J100" s="337"/>
      <c r="K100" s="338"/>
      <c r="L100" s="140">
        <f>'周南市'!U75</f>
        <v>9090</v>
      </c>
      <c r="M100" s="141"/>
      <c r="N100" s="142"/>
      <c r="O100" s="140">
        <f>'周南市'!W75</f>
        <v>0</v>
      </c>
      <c r="P100" s="141"/>
      <c r="Q100" s="142"/>
      <c r="R100" s="376">
        <f>O100/L100</f>
        <v>0</v>
      </c>
      <c r="S100" s="376"/>
      <c r="T100" s="376"/>
      <c r="U100" s="136"/>
      <c r="V100" s="137"/>
      <c r="W100" s="139"/>
      <c r="X100" s="136"/>
      <c r="Y100" s="137"/>
      <c r="Z100" s="139"/>
      <c r="AA100" s="136"/>
      <c r="AB100" s="137"/>
      <c r="AC100" s="139"/>
      <c r="AD100" s="136"/>
      <c r="AE100" s="137"/>
      <c r="AF100" s="138"/>
    </row>
    <row r="101" spans="1:32" ht="13.5" customHeight="1">
      <c r="A101" s="340"/>
      <c r="B101" s="334"/>
      <c r="C101" s="334"/>
      <c r="D101" s="334"/>
      <c r="E101" s="334"/>
      <c r="F101" s="335" t="s">
        <v>291</v>
      </c>
      <c r="G101" s="335"/>
      <c r="H101" s="363" t="s">
        <v>292</v>
      </c>
      <c r="I101" s="364"/>
      <c r="J101" s="364"/>
      <c r="K101" s="365"/>
      <c r="L101" s="140">
        <f>'周南市'!U89</f>
        <v>3030</v>
      </c>
      <c r="M101" s="141"/>
      <c r="N101" s="142"/>
      <c r="O101" s="140">
        <f>'周南市'!W89</f>
        <v>0</v>
      </c>
      <c r="P101" s="141"/>
      <c r="Q101" s="142"/>
      <c r="R101" s="376">
        <f>O101/L101</f>
        <v>0</v>
      </c>
      <c r="S101" s="376"/>
      <c r="T101" s="376"/>
      <c r="U101" s="136"/>
      <c r="V101" s="137"/>
      <c r="W101" s="139"/>
      <c r="X101" s="136"/>
      <c r="Y101" s="137"/>
      <c r="Z101" s="139"/>
      <c r="AA101" s="136"/>
      <c r="AB101" s="137"/>
      <c r="AC101" s="139"/>
      <c r="AD101" s="136"/>
      <c r="AE101" s="137"/>
      <c r="AF101" s="138"/>
    </row>
    <row r="102" spans="1:32" ht="13.5" customHeight="1">
      <c r="A102" s="340"/>
      <c r="B102" s="334"/>
      <c r="C102" s="334"/>
      <c r="D102" s="334"/>
      <c r="E102" s="334"/>
      <c r="F102" s="343" t="s">
        <v>1250</v>
      </c>
      <c r="G102" s="343"/>
      <c r="H102" s="343"/>
      <c r="I102" s="343"/>
      <c r="J102" s="343"/>
      <c r="K102" s="343"/>
      <c r="L102" s="140">
        <f>SUBTOTAL(9,L91:N101)</f>
        <v>48540</v>
      </c>
      <c r="M102" s="141"/>
      <c r="N102" s="142"/>
      <c r="O102" s="140">
        <f>SUBTOTAL(9,O91:Q101)</f>
        <v>0</v>
      </c>
      <c r="P102" s="141"/>
      <c r="Q102" s="142"/>
      <c r="R102" s="376">
        <f>O102/L102</f>
        <v>0</v>
      </c>
      <c r="S102" s="376"/>
      <c r="T102" s="376"/>
      <c r="U102" s="136"/>
      <c r="V102" s="137"/>
      <c r="W102" s="139"/>
      <c r="X102" s="136"/>
      <c r="Y102" s="137"/>
      <c r="Z102" s="139"/>
      <c r="AA102" s="136"/>
      <c r="AB102" s="137"/>
      <c r="AC102" s="139"/>
      <c r="AD102" s="136"/>
      <c r="AE102" s="137"/>
      <c r="AF102" s="138"/>
    </row>
    <row r="103" spans="1:32" ht="13.5" customHeight="1">
      <c r="A103" s="340"/>
      <c r="B103" s="334"/>
      <c r="C103" s="334"/>
      <c r="D103" s="176" t="s">
        <v>107</v>
      </c>
      <c r="E103" s="334"/>
      <c r="F103" s="149" t="s">
        <v>186</v>
      </c>
      <c r="G103" s="149"/>
      <c r="H103" s="336" t="s">
        <v>23</v>
      </c>
      <c r="I103" s="337"/>
      <c r="J103" s="337"/>
      <c r="K103" s="338"/>
      <c r="L103" s="140">
        <f>'下松市・光市'!E28</f>
        <v>6810</v>
      </c>
      <c r="M103" s="141"/>
      <c r="N103" s="142"/>
      <c r="O103" s="140">
        <f>'下松市・光市'!G28</f>
        <v>0</v>
      </c>
      <c r="P103" s="141"/>
      <c r="Q103" s="142"/>
      <c r="R103" s="376">
        <f t="shared" si="5"/>
        <v>0</v>
      </c>
      <c r="S103" s="376"/>
      <c r="T103" s="376"/>
      <c r="U103" s="136"/>
      <c r="V103" s="137"/>
      <c r="W103" s="139"/>
      <c r="X103" s="136"/>
      <c r="Y103" s="137"/>
      <c r="Z103" s="139"/>
      <c r="AA103" s="136"/>
      <c r="AB103" s="137"/>
      <c r="AC103" s="139"/>
      <c r="AD103" s="136"/>
      <c r="AE103" s="137"/>
      <c r="AF103" s="138"/>
    </row>
    <row r="104" spans="1:32" ht="13.5" customHeight="1">
      <c r="A104" s="340"/>
      <c r="B104" s="334"/>
      <c r="C104" s="334"/>
      <c r="D104" s="334"/>
      <c r="E104" s="334"/>
      <c r="F104" s="149" t="s">
        <v>187</v>
      </c>
      <c r="G104" s="149"/>
      <c r="H104" s="336" t="s">
        <v>24</v>
      </c>
      <c r="I104" s="337"/>
      <c r="J104" s="337"/>
      <c r="K104" s="338"/>
      <c r="L104" s="140">
        <f>'下松市・光市'!E49</f>
        <v>5650</v>
      </c>
      <c r="M104" s="141"/>
      <c r="N104" s="142"/>
      <c r="O104" s="140">
        <f>'下松市・光市'!G49</f>
        <v>0</v>
      </c>
      <c r="P104" s="141"/>
      <c r="Q104" s="142"/>
      <c r="R104" s="376">
        <f aca="true" t="shared" si="6" ref="R104:R111">O104/L104</f>
        <v>0</v>
      </c>
      <c r="S104" s="376"/>
      <c r="T104" s="376"/>
      <c r="U104" s="136"/>
      <c r="V104" s="137"/>
      <c r="W104" s="139"/>
      <c r="X104" s="136"/>
      <c r="Y104" s="137"/>
      <c r="Z104" s="139"/>
      <c r="AA104" s="136"/>
      <c r="AB104" s="137"/>
      <c r="AC104" s="139"/>
      <c r="AD104" s="136"/>
      <c r="AE104" s="137"/>
      <c r="AF104" s="138"/>
    </row>
    <row r="105" spans="1:32" ht="13.5" customHeight="1">
      <c r="A105" s="340"/>
      <c r="B105" s="334"/>
      <c r="C105" s="334"/>
      <c r="D105" s="334"/>
      <c r="E105" s="334"/>
      <c r="F105" s="149" t="s">
        <v>190</v>
      </c>
      <c r="G105" s="149"/>
      <c r="H105" s="336" t="s">
        <v>25</v>
      </c>
      <c r="I105" s="337"/>
      <c r="J105" s="337"/>
      <c r="K105" s="338"/>
      <c r="L105" s="140">
        <f>'下松市・光市'!E71</f>
        <v>6660</v>
      </c>
      <c r="M105" s="141"/>
      <c r="N105" s="142"/>
      <c r="O105" s="140">
        <f>'下松市・光市'!G71</f>
        <v>0</v>
      </c>
      <c r="P105" s="141"/>
      <c r="Q105" s="142"/>
      <c r="R105" s="376">
        <f t="shared" si="6"/>
        <v>0</v>
      </c>
      <c r="S105" s="376"/>
      <c r="T105" s="376"/>
      <c r="U105" s="136"/>
      <c r="V105" s="137"/>
      <c r="W105" s="139"/>
      <c r="X105" s="136"/>
      <c r="Y105" s="137"/>
      <c r="Z105" s="139"/>
      <c r="AA105" s="136"/>
      <c r="AB105" s="137"/>
      <c r="AC105" s="139"/>
      <c r="AD105" s="136"/>
      <c r="AE105" s="137"/>
      <c r="AF105" s="138"/>
    </row>
    <row r="106" spans="1:32" ht="13.5" customHeight="1">
      <c r="A106" s="340"/>
      <c r="B106" s="334"/>
      <c r="C106" s="334"/>
      <c r="D106" s="334"/>
      <c r="E106" s="334"/>
      <c r="F106" s="149" t="s">
        <v>188</v>
      </c>
      <c r="G106" s="149"/>
      <c r="H106" s="336" t="s">
        <v>147</v>
      </c>
      <c r="I106" s="337"/>
      <c r="J106" s="337"/>
      <c r="K106" s="338"/>
      <c r="L106" s="140">
        <f>'下松市・光市'!E82</f>
        <v>3040</v>
      </c>
      <c r="M106" s="141"/>
      <c r="N106" s="142"/>
      <c r="O106" s="140">
        <f>'下松市・光市'!G82</f>
        <v>0</v>
      </c>
      <c r="P106" s="141"/>
      <c r="Q106" s="142"/>
      <c r="R106" s="376">
        <f t="shared" si="6"/>
        <v>0</v>
      </c>
      <c r="S106" s="376"/>
      <c r="T106" s="376"/>
      <c r="U106" s="136"/>
      <c r="V106" s="137"/>
      <c r="W106" s="139"/>
      <c r="X106" s="136"/>
      <c r="Y106" s="137"/>
      <c r="Z106" s="139"/>
      <c r="AA106" s="136"/>
      <c r="AB106" s="137"/>
      <c r="AC106" s="139"/>
      <c r="AD106" s="136"/>
      <c r="AE106" s="137"/>
      <c r="AF106" s="138"/>
    </row>
    <row r="107" spans="1:32" ht="13.5" customHeight="1">
      <c r="A107" s="340"/>
      <c r="B107" s="334"/>
      <c r="C107" s="334"/>
      <c r="D107" s="334"/>
      <c r="E107" s="334"/>
      <c r="F107" s="343" t="s">
        <v>104</v>
      </c>
      <c r="G107" s="343"/>
      <c r="H107" s="343"/>
      <c r="I107" s="343"/>
      <c r="J107" s="343"/>
      <c r="K107" s="343"/>
      <c r="L107" s="140">
        <f>SUBTOTAL(9,L103:N106)</f>
        <v>22160</v>
      </c>
      <c r="M107" s="141"/>
      <c r="N107" s="142"/>
      <c r="O107" s="140">
        <f>SUBTOTAL(9,O103:Q106)</f>
        <v>0</v>
      </c>
      <c r="P107" s="141"/>
      <c r="Q107" s="142"/>
      <c r="R107" s="376">
        <f t="shared" si="6"/>
        <v>0</v>
      </c>
      <c r="S107" s="376"/>
      <c r="T107" s="376"/>
      <c r="U107" s="136"/>
      <c r="V107" s="137"/>
      <c r="W107" s="139"/>
      <c r="X107" s="136"/>
      <c r="Y107" s="137"/>
      <c r="Z107" s="139"/>
      <c r="AA107" s="136"/>
      <c r="AB107" s="137"/>
      <c r="AC107" s="139"/>
      <c r="AD107" s="136"/>
      <c r="AE107" s="137"/>
      <c r="AF107" s="138"/>
    </row>
    <row r="108" spans="1:32" ht="13.5" customHeight="1">
      <c r="A108" s="340"/>
      <c r="B108" s="334"/>
      <c r="C108" s="334"/>
      <c r="D108" s="366" t="s">
        <v>108</v>
      </c>
      <c r="E108" s="367"/>
      <c r="F108" s="149" t="s">
        <v>189</v>
      </c>
      <c r="G108" s="149"/>
      <c r="H108" s="336" t="s">
        <v>22</v>
      </c>
      <c r="I108" s="337"/>
      <c r="J108" s="337"/>
      <c r="K108" s="338"/>
      <c r="L108" s="140">
        <f>'下松市・光市'!U50</f>
        <v>12670</v>
      </c>
      <c r="M108" s="141"/>
      <c r="N108" s="142"/>
      <c r="O108" s="140">
        <f>'下松市・光市'!W50</f>
        <v>0</v>
      </c>
      <c r="P108" s="141"/>
      <c r="Q108" s="142"/>
      <c r="R108" s="376">
        <f t="shared" si="6"/>
        <v>0</v>
      </c>
      <c r="S108" s="376"/>
      <c r="T108" s="376"/>
      <c r="U108" s="136"/>
      <c r="V108" s="137"/>
      <c r="W108" s="139"/>
      <c r="X108" s="136"/>
      <c r="Y108" s="137"/>
      <c r="Z108" s="139"/>
      <c r="AA108" s="136"/>
      <c r="AB108" s="137"/>
      <c r="AC108" s="139"/>
      <c r="AD108" s="136"/>
      <c r="AE108" s="137"/>
      <c r="AF108" s="138"/>
    </row>
    <row r="109" spans="1:32" ht="13.5" customHeight="1">
      <c r="A109" s="340"/>
      <c r="B109" s="334"/>
      <c r="C109" s="334"/>
      <c r="D109" s="368"/>
      <c r="E109" s="369"/>
      <c r="F109" s="149" t="s">
        <v>191</v>
      </c>
      <c r="G109" s="149"/>
      <c r="H109" s="336" t="s">
        <v>148</v>
      </c>
      <c r="I109" s="337"/>
      <c r="J109" s="337"/>
      <c r="K109" s="338"/>
      <c r="L109" s="140">
        <f>'下松市・光市'!U61</f>
        <v>3270</v>
      </c>
      <c r="M109" s="141"/>
      <c r="N109" s="142"/>
      <c r="O109" s="140">
        <f>'下松市・光市'!W61</f>
        <v>0</v>
      </c>
      <c r="P109" s="141"/>
      <c r="Q109" s="142"/>
      <c r="R109" s="376">
        <f t="shared" si="6"/>
        <v>0</v>
      </c>
      <c r="S109" s="376"/>
      <c r="T109" s="376"/>
      <c r="U109" s="136"/>
      <c r="V109" s="137"/>
      <c r="W109" s="139"/>
      <c r="X109" s="136"/>
      <c r="Y109" s="137"/>
      <c r="Z109" s="139"/>
      <c r="AA109" s="136"/>
      <c r="AB109" s="137"/>
      <c r="AC109" s="139"/>
      <c r="AD109" s="136"/>
      <c r="AE109" s="137"/>
      <c r="AF109" s="138"/>
    </row>
    <row r="110" spans="1:32" ht="13.5" customHeight="1">
      <c r="A110" s="340"/>
      <c r="B110" s="334"/>
      <c r="C110" s="334"/>
      <c r="D110" s="370"/>
      <c r="E110" s="371"/>
      <c r="F110" s="343" t="s">
        <v>105</v>
      </c>
      <c r="G110" s="343"/>
      <c r="H110" s="343"/>
      <c r="I110" s="343"/>
      <c r="J110" s="343"/>
      <c r="K110" s="343"/>
      <c r="L110" s="140">
        <f>SUBTOTAL(9,L108:N109)</f>
        <v>15940</v>
      </c>
      <c r="M110" s="141"/>
      <c r="N110" s="142"/>
      <c r="O110" s="140">
        <f>SUBTOTAL(9,O108:Q109)</f>
        <v>0</v>
      </c>
      <c r="P110" s="141"/>
      <c r="Q110" s="142"/>
      <c r="R110" s="376">
        <f t="shared" si="6"/>
        <v>0</v>
      </c>
      <c r="S110" s="376"/>
      <c r="T110" s="376"/>
      <c r="U110" s="136"/>
      <c r="V110" s="137"/>
      <c r="W110" s="139"/>
      <c r="X110" s="136"/>
      <c r="Y110" s="137"/>
      <c r="Z110" s="139"/>
      <c r="AA110" s="136"/>
      <c r="AB110" s="137"/>
      <c r="AC110" s="139"/>
      <c r="AD110" s="136"/>
      <c r="AE110" s="137"/>
      <c r="AF110" s="138"/>
    </row>
    <row r="111" spans="1:32" ht="13.5" customHeight="1">
      <c r="A111" s="341"/>
      <c r="B111" s="342"/>
      <c r="C111" s="342"/>
      <c r="D111" s="351" t="s">
        <v>54</v>
      </c>
      <c r="E111" s="352"/>
      <c r="F111" s="352"/>
      <c r="G111" s="352"/>
      <c r="H111" s="352"/>
      <c r="I111" s="352"/>
      <c r="J111" s="352"/>
      <c r="K111" s="353"/>
      <c r="L111" s="252">
        <f>SUBTOTAL(9,L91:N110)</f>
        <v>86640</v>
      </c>
      <c r="M111" s="253"/>
      <c r="N111" s="254"/>
      <c r="O111" s="252">
        <f>SUBTOTAL(9,O91:Q110)</f>
        <v>0</v>
      </c>
      <c r="P111" s="253"/>
      <c r="Q111" s="254"/>
      <c r="R111" s="241">
        <f t="shared" si="6"/>
        <v>0</v>
      </c>
      <c r="S111" s="241"/>
      <c r="T111" s="241"/>
      <c r="U111" s="150"/>
      <c r="V111" s="151"/>
      <c r="W111" s="233"/>
      <c r="X111" s="150"/>
      <c r="Y111" s="151"/>
      <c r="Z111" s="233"/>
      <c r="AA111" s="150"/>
      <c r="AB111" s="151"/>
      <c r="AC111" s="233"/>
      <c r="AD111" s="150"/>
      <c r="AE111" s="151"/>
      <c r="AF111" s="152"/>
    </row>
    <row r="112" spans="1:32" ht="13.5" customHeight="1">
      <c r="A112" s="42"/>
      <c r="B112" s="42"/>
      <c r="C112" s="42"/>
      <c r="D112" s="42"/>
      <c r="E112" s="42"/>
      <c r="F112" s="43"/>
      <c r="G112" s="43"/>
      <c r="H112" s="42"/>
      <c r="I112" s="42"/>
      <c r="J112" s="42"/>
      <c r="K112" s="42"/>
      <c r="L112" s="44"/>
      <c r="M112" s="44"/>
      <c r="N112" s="44"/>
      <c r="O112" s="44"/>
      <c r="P112" s="44"/>
      <c r="Q112" s="44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ht="13.5" customHeight="1">
      <c r="A113" s="42"/>
      <c r="B113" s="42"/>
      <c r="C113" s="42"/>
      <c r="D113" s="42"/>
      <c r="E113" s="42"/>
      <c r="F113" s="43"/>
      <c r="G113" s="43"/>
      <c r="H113" s="42"/>
      <c r="I113" s="42"/>
      <c r="J113" s="42"/>
      <c r="K113" s="42"/>
      <c r="L113" s="44"/>
      <c r="M113" s="44"/>
      <c r="N113" s="44"/>
      <c r="O113" s="44"/>
      <c r="P113" s="44"/>
      <c r="Q113" s="44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 ht="13.5" customHeight="1">
      <c r="A114" s="42"/>
      <c r="B114" s="42"/>
      <c r="C114" s="42"/>
      <c r="D114" s="375" t="s">
        <v>55</v>
      </c>
      <c r="E114" s="276"/>
      <c r="F114" s="276"/>
      <c r="G114" s="276"/>
      <c r="H114" s="276"/>
      <c r="I114" s="276"/>
      <c r="J114" s="276"/>
      <c r="K114" s="277"/>
      <c r="L114" s="372">
        <f>SUBTOTAL(9,L7:N67,L72:N111)</f>
        <v>392170</v>
      </c>
      <c r="M114" s="373"/>
      <c r="N114" s="374"/>
      <c r="O114" s="372">
        <f>SUBTOTAL(9,O7:Q67,O72:Q111)</f>
        <v>0</v>
      </c>
      <c r="P114" s="373"/>
      <c r="Q114" s="374"/>
      <c r="R114" s="283">
        <f>O114/L114</f>
        <v>0</v>
      </c>
      <c r="S114" s="283"/>
      <c r="T114" s="283"/>
      <c r="U114" s="257"/>
      <c r="V114" s="258"/>
      <c r="W114" s="289"/>
      <c r="X114" s="257"/>
      <c r="Y114" s="258"/>
      <c r="Z114" s="289"/>
      <c r="AA114" s="257"/>
      <c r="AB114" s="258"/>
      <c r="AC114" s="289"/>
      <c r="AD114" s="257"/>
      <c r="AE114" s="258"/>
      <c r="AF114" s="259"/>
    </row>
    <row r="115" spans="1:32" ht="13.5" customHeight="1">
      <c r="A115" s="42"/>
      <c r="B115" s="42"/>
      <c r="C115" s="42"/>
      <c r="D115" s="42"/>
      <c r="E115" s="42"/>
      <c r="F115" s="43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ht="13.5" customHeight="1" thickBot="1">
      <c r="A116" s="42"/>
      <c r="B116" s="42"/>
      <c r="C116" s="42"/>
      <c r="D116" s="42"/>
      <c r="E116" s="42"/>
      <c r="F116" s="43"/>
      <c r="G116" s="43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 ht="13.5" customHeight="1">
      <c r="A117" s="42"/>
      <c r="B117" s="42"/>
      <c r="C117" s="42"/>
      <c r="D117" s="275" t="s">
        <v>56</v>
      </c>
      <c r="E117" s="276"/>
      <c r="F117" s="276"/>
      <c r="G117" s="276"/>
      <c r="H117" s="276"/>
      <c r="I117" s="276"/>
      <c r="J117" s="276"/>
      <c r="K117" s="277"/>
      <c r="L117" s="266" t="s">
        <v>57</v>
      </c>
      <c r="M117" s="267"/>
      <c r="N117" s="268"/>
      <c r="O117" s="269" t="s">
        <v>50</v>
      </c>
      <c r="P117" s="270"/>
      <c r="Q117" s="271"/>
      <c r="R117" s="269" t="s">
        <v>58</v>
      </c>
      <c r="S117" s="270"/>
      <c r="T117" s="270"/>
      <c r="U117" s="270"/>
      <c r="V117" s="271"/>
      <c r="W117" s="269" t="s">
        <v>1313</v>
      </c>
      <c r="X117" s="270"/>
      <c r="Y117" s="270"/>
      <c r="Z117" s="270"/>
      <c r="AA117" s="270"/>
      <c r="AB117" s="286" t="s">
        <v>59</v>
      </c>
      <c r="AC117" s="287"/>
      <c r="AD117" s="287"/>
      <c r="AE117" s="287"/>
      <c r="AF117" s="288"/>
    </row>
    <row r="118" spans="1:32" ht="13.5" customHeight="1" thickBot="1">
      <c r="A118" s="42"/>
      <c r="B118" s="42"/>
      <c r="C118" s="42"/>
      <c r="D118" s="276"/>
      <c r="E118" s="276"/>
      <c r="F118" s="276"/>
      <c r="G118" s="276"/>
      <c r="H118" s="276"/>
      <c r="I118" s="276"/>
      <c r="J118" s="276"/>
      <c r="K118" s="277"/>
      <c r="L118" s="272"/>
      <c r="M118" s="273"/>
      <c r="N118" s="274"/>
      <c r="O118" s="278">
        <f>SUBTOTAL(9,O7:Q67,O72:Q111)</f>
        <v>0</v>
      </c>
      <c r="P118" s="279"/>
      <c r="Q118" s="280"/>
      <c r="R118" s="281">
        <f>ROUNDDOWN(L118*O118,0)</f>
        <v>0</v>
      </c>
      <c r="S118" s="282"/>
      <c r="T118" s="282"/>
      <c r="U118" s="282"/>
      <c r="V118" s="45" t="s">
        <v>60</v>
      </c>
      <c r="W118" s="281">
        <f>ROUNDDOWN(R118*0.08,0)</f>
        <v>0</v>
      </c>
      <c r="X118" s="282"/>
      <c r="Y118" s="282"/>
      <c r="Z118" s="282"/>
      <c r="AA118" s="46" t="s">
        <v>60</v>
      </c>
      <c r="AB118" s="284">
        <f>R118+W118</f>
        <v>0</v>
      </c>
      <c r="AC118" s="285"/>
      <c r="AD118" s="285"/>
      <c r="AE118" s="285"/>
      <c r="AF118" s="47" t="s">
        <v>60</v>
      </c>
    </row>
    <row r="119" spans="1:32" ht="13.5" customHeight="1">
      <c r="A119" s="42"/>
      <c r="B119" s="42"/>
      <c r="C119" s="42"/>
      <c r="D119" s="42"/>
      <c r="E119" s="42"/>
      <c r="F119" s="43"/>
      <c r="G119" s="43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ht="13.5" customHeight="1">
      <c r="A120" s="42"/>
      <c r="B120" s="42"/>
      <c r="C120" s="42"/>
      <c r="D120" s="42"/>
      <c r="E120" s="42"/>
      <c r="F120" s="43"/>
      <c r="G120" s="43"/>
      <c r="H120" s="42"/>
      <c r="I120" s="42"/>
      <c r="J120" s="42"/>
      <c r="K120" s="42"/>
      <c r="L120" s="42" t="s">
        <v>61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 ht="13.5" customHeight="1">
      <c r="A121" s="42"/>
      <c r="B121" s="42"/>
      <c r="C121" s="42"/>
      <c r="D121" s="42"/>
      <c r="E121" s="42"/>
      <c r="F121" s="43"/>
      <c r="G121" s="43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 ht="13.5" customHeight="1">
      <c r="A122" s="265" t="s">
        <v>62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</row>
    <row r="123" spans="1:32" ht="13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1:32" ht="13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</row>
    <row r="125" spans="1:32" ht="13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1:32" ht="13.5" customHeight="1">
      <c r="A126" s="48" t="s">
        <v>308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  <row r="127" spans="1:32" ht="13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</row>
    <row r="128" spans="1:32" ht="13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</row>
    <row r="129" spans="1:32" ht="13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</row>
    <row r="130" spans="1:32" ht="13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</row>
    <row r="131" spans="1:32" ht="13.5" customHeight="1">
      <c r="A131" s="154" t="s">
        <v>969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</row>
    <row r="132" spans="1:32" ht="12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1:32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1"/>
      <c r="B386" s="51"/>
      <c r="C386" s="51"/>
      <c r="D386" s="51"/>
      <c r="E386" s="51"/>
      <c r="F386" s="15"/>
      <c r="G386" s="15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2">
      <c r="A387" s="51"/>
      <c r="B387" s="51"/>
      <c r="C387" s="51"/>
      <c r="D387" s="51"/>
      <c r="E387" s="51"/>
      <c r="F387" s="15"/>
      <c r="G387" s="15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2">
      <c r="A388" s="51"/>
      <c r="B388" s="51"/>
      <c r="C388" s="51"/>
      <c r="D388" s="51"/>
      <c r="E388" s="51"/>
      <c r="F388" s="15"/>
      <c r="G388" s="15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2">
      <c r="A389" s="51"/>
      <c r="B389" s="51"/>
      <c r="C389" s="51"/>
      <c r="D389" s="51"/>
      <c r="E389" s="51"/>
      <c r="F389" s="15"/>
      <c r="G389" s="15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2">
      <c r="A390" s="51"/>
      <c r="B390" s="51"/>
      <c r="C390" s="51"/>
      <c r="D390" s="51"/>
      <c r="E390" s="51"/>
      <c r="F390" s="15"/>
      <c r="G390" s="15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2">
      <c r="A391" s="51"/>
      <c r="B391" s="51"/>
      <c r="C391" s="51"/>
      <c r="D391" s="51"/>
      <c r="E391" s="51"/>
      <c r="F391" s="15"/>
      <c r="G391" s="15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2">
      <c r="A392" s="51"/>
      <c r="B392" s="51"/>
      <c r="C392" s="51"/>
      <c r="D392" s="51"/>
      <c r="E392" s="51"/>
      <c r="F392" s="15"/>
      <c r="G392" s="15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2">
      <c r="A393" s="51"/>
      <c r="B393" s="51"/>
      <c r="C393" s="51"/>
      <c r="D393" s="51"/>
      <c r="E393" s="51"/>
      <c r="F393" s="15"/>
      <c r="G393" s="15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2">
      <c r="A394" s="51"/>
      <c r="B394" s="51"/>
      <c r="C394" s="51"/>
      <c r="D394" s="51"/>
      <c r="E394" s="51"/>
      <c r="F394" s="15"/>
      <c r="G394" s="15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2">
      <c r="A395" s="51"/>
      <c r="B395" s="51"/>
      <c r="C395" s="51"/>
      <c r="D395" s="51"/>
      <c r="E395" s="51"/>
      <c r="F395" s="15"/>
      <c r="G395" s="15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2">
      <c r="A396" s="51"/>
      <c r="B396" s="51"/>
      <c r="C396" s="51"/>
      <c r="D396" s="51"/>
      <c r="E396" s="51"/>
      <c r="F396" s="15"/>
      <c r="G396" s="15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2">
      <c r="A397" s="51"/>
      <c r="B397" s="51"/>
      <c r="C397" s="51"/>
      <c r="D397" s="51"/>
      <c r="E397" s="51"/>
      <c r="F397" s="15"/>
      <c r="G397" s="15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2">
      <c r="A398" s="51"/>
      <c r="B398" s="51"/>
      <c r="C398" s="51"/>
      <c r="D398" s="51"/>
      <c r="E398" s="51"/>
      <c r="F398" s="15"/>
      <c r="G398" s="15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2">
      <c r="A399" s="51"/>
      <c r="B399" s="51"/>
      <c r="C399" s="51"/>
      <c r="D399" s="51"/>
      <c r="E399" s="51"/>
      <c r="F399" s="15"/>
      <c r="G399" s="15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2">
      <c r="A400" s="51"/>
      <c r="B400" s="51"/>
      <c r="C400" s="51"/>
      <c r="D400" s="51"/>
      <c r="E400" s="51"/>
      <c r="F400" s="15"/>
      <c r="G400" s="15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2">
      <c r="A401" s="51"/>
      <c r="B401" s="51"/>
      <c r="C401" s="51"/>
      <c r="D401" s="51"/>
      <c r="E401" s="51"/>
      <c r="F401" s="15"/>
      <c r="G401" s="15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2">
      <c r="A402" s="51"/>
      <c r="B402" s="51"/>
      <c r="C402" s="51"/>
      <c r="D402" s="51"/>
      <c r="E402" s="51"/>
      <c r="F402" s="15"/>
      <c r="G402" s="15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2">
      <c r="A403" s="51"/>
      <c r="B403" s="51"/>
      <c r="C403" s="51"/>
      <c r="D403" s="51"/>
      <c r="E403" s="51"/>
      <c r="F403" s="15"/>
      <c r="G403" s="15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2">
      <c r="A404" s="51"/>
      <c r="B404" s="51"/>
      <c r="C404" s="51"/>
      <c r="D404" s="51"/>
      <c r="E404" s="51"/>
      <c r="F404" s="15"/>
      <c r="G404" s="15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2">
      <c r="A405" s="51"/>
      <c r="B405" s="51"/>
      <c r="C405" s="51"/>
      <c r="D405" s="51"/>
      <c r="E405" s="51"/>
      <c r="F405" s="15"/>
      <c r="G405" s="15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2">
      <c r="A406" s="51"/>
      <c r="B406" s="51"/>
      <c r="C406" s="51"/>
      <c r="D406" s="51"/>
      <c r="E406" s="51"/>
      <c r="F406" s="15"/>
      <c r="G406" s="15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2">
      <c r="A407" s="51"/>
      <c r="B407" s="51"/>
      <c r="C407" s="51"/>
      <c r="D407" s="51"/>
      <c r="E407" s="51"/>
      <c r="F407" s="15"/>
      <c r="G407" s="15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2">
      <c r="A408" s="51"/>
      <c r="B408" s="51"/>
      <c r="C408" s="51"/>
      <c r="D408" s="51"/>
      <c r="E408" s="51"/>
      <c r="F408" s="15"/>
      <c r="G408" s="15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2">
      <c r="A409" s="51"/>
      <c r="B409" s="51"/>
      <c r="C409" s="51"/>
      <c r="D409" s="51"/>
      <c r="E409" s="51"/>
      <c r="F409" s="15"/>
      <c r="G409" s="15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2">
      <c r="A410" s="51"/>
      <c r="B410" s="51"/>
      <c r="C410" s="51"/>
      <c r="D410" s="51"/>
      <c r="E410" s="51"/>
      <c r="F410" s="15"/>
      <c r="G410" s="15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2">
      <c r="A411" s="51"/>
      <c r="B411" s="51"/>
      <c r="C411" s="51"/>
      <c r="D411" s="51"/>
      <c r="E411" s="51"/>
      <c r="F411" s="15"/>
      <c r="G411" s="15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2">
      <c r="A412" s="51"/>
      <c r="B412" s="51"/>
      <c r="C412" s="51"/>
      <c r="D412" s="51"/>
      <c r="E412" s="51"/>
      <c r="F412" s="15"/>
      <c r="G412" s="15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2">
      <c r="A413" s="51"/>
      <c r="B413" s="51"/>
      <c r="C413" s="51"/>
      <c r="D413" s="51"/>
      <c r="E413" s="51"/>
      <c r="F413" s="15"/>
      <c r="G413" s="15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2">
      <c r="A414" s="51"/>
      <c r="B414" s="51"/>
      <c r="C414" s="51"/>
      <c r="D414" s="51"/>
      <c r="E414" s="51"/>
      <c r="F414" s="15"/>
      <c r="G414" s="15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2">
      <c r="A415" s="51"/>
      <c r="B415" s="51"/>
      <c r="C415" s="51"/>
      <c r="D415" s="51"/>
      <c r="E415" s="51"/>
      <c r="F415" s="15"/>
      <c r="G415" s="15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2">
      <c r="A416" s="51"/>
      <c r="B416" s="51"/>
      <c r="C416" s="51"/>
      <c r="D416" s="51"/>
      <c r="E416" s="51"/>
      <c r="F416" s="15"/>
      <c r="G416" s="15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2">
      <c r="A417" s="51"/>
      <c r="B417" s="51"/>
      <c r="C417" s="51"/>
      <c r="D417" s="51"/>
      <c r="E417" s="51"/>
      <c r="F417" s="15"/>
      <c r="G417" s="15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2">
      <c r="A418" s="51"/>
      <c r="B418" s="51"/>
      <c r="C418" s="51"/>
      <c r="D418" s="51"/>
      <c r="E418" s="51"/>
      <c r="F418" s="15"/>
      <c r="G418" s="15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2">
      <c r="A419" s="51"/>
      <c r="B419" s="51"/>
      <c r="C419" s="51"/>
      <c r="D419" s="51"/>
      <c r="E419" s="51"/>
      <c r="F419" s="15"/>
      <c r="G419" s="15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2">
      <c r="A420" s="51"/>
      <c r="B420" s="51"/>
      <c r="C420" s="51"/>
      <c r="D420" s="51"/>
      <c r="E420" s="51"/>
      <c r="F420" s="15"/>
      <c r="G420" s="15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2">
      <c r="A421" s="51"/>
      <c r="B421" s="51"/>
      <c r="C421" s="51"/>
      <c r="D421" s="51"/>
      <c r="E421" s="51"/>
      <c r="F421" s="15"/>
      <c r="G421" s="15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2">
      <c r="A422" s="51"/>
      <c r="B422" s="51"/>
      <c r="C422" s="51"/>
      <c r="D422" s="51"/>
      <c r="E422" s="51"/>
      <c r="F422" s="15"/>
      <c r="G422" s="15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2">
      <c r="A423" s="51"/>
      <c r="B423" s="51"/>
      <c r="C423" s="51"/>
      <c r="D423" s="51"/>
      <c r="E423" s="51"/>
      <c r="F423" s="15"/>
      <c r="G423" s="15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2">
      <c r="A424" s="51"/>
      <c r="B424" s="51"/>
      <c r="C424" s="51"/>
      <c r="D424" s="51"/>
      <c r="E424" s="51"/>
      <c r="F424" s="15"/>
      <c r="G424" s="15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2">
      <c r="A425" s="51"/>
      <c r="B425" s="51"/>
      <c r="C425" s="51"/>
      <c r="D425" s="51"/>
      <c r="E425" s="51"/>
      <c r="F425" s="15"/>
      <c r="G425" s="15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2">
      <c r="A426" s="51"/>
      <c r="B426" s="51"/>
      <c r="C426" s="51"/>
      <c r="D426" s="51"/>
      <c r="E426" s="51"/>
      <c r="F426" s="15"/>
      <c r="G426" s="15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2">
      <c r="A427" s="51"/>
      <c r="B427" s="51"/>
      <c r="C427" s="51"/>
      <c r="D427" s="51"/>
      <c r="E427" s="51"/>
      <c r="F427" s="15"/>
      <c r="G427" s="15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2">
      <c r="A428" s="51"/>
      <c r="B428" s="51"/>
      <c r="C428" s="51"/>
      <c r="D428" s="51"/>
      <c r="E428" s="51"/>
      <c r="F428" s="15"/>
      <c r="G428" s="15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2">
      <c r="A429" s="51"/>
      <c r="B429" s="51"/>
      <c r="C429" s="51"/>
      <c r="D429" s="51"/>
      <c r="E429" s="51"/>
      <c r="F429" s="15"/>
      <c r="G429" s="15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2">
      <c r="A430" s="51"/>
      <c r="B430" s="51"/>
      <c r="C430" s="51"/>
      <c r="D430" s="51"/>
      <c r="E430" s="51"/>
      <c r="F430" s="15"/>
      <c r="G430" s="15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2">
      <c r="A431" s="51"/>
      <c r="B431" s="51"/>
      <c r="C431" s="51"/>
      <c r="D431" s="51"/>
      <c r="E431" s="51"/>
      <c r="F431" s="15"/>
      <c r="G431" s="15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2">
      <c r="A432" s="51"/>
      <c r="B432" s="51"/>
      <c r="C432" s="51"/>
      <c r="D432" s="51"/>
      <c r="E432" s="51"/>
      <c r="F432" s="15"/>
      <c r="G432" s="15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2">
      <c r="A433" s="51"/>
      <c r="B433" s="51"/>
      <c r="C433" s="51"/>
      <c r="D433" s="51"/>
      <c r="E433" s="51"/>
      <c r="F433" s="15"/>
      <c r="G433" s="15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2">
      <c r="A434" s="51"/>
      <c r="B434" s="51"/>
      <c r="C434" s="51"/>
      <c r="D434" s="51"/>
      <c r="E434" s="51"/>
      <c r="F434" s="15"/>
      <c r="G434" s="15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2">
      <c r="A435" s="51"/>
      <c r="B435" s="51"/>
      <c r="C435" s="51"/>
      <c r="D435" s="51"/>
      <c r="E435" s="51"/>
      <c r="F435" s="15"/>
      <c r="G435" s="15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2">
      <c r="A436" s="51"/>
      <c r="B436" s="51"/>
      <c r="C436" s="51"/>
      <c r="D436" s="51"/>
      <c r="E436" s="51"/>
      <c r="F436" s="15"/>
      <c r="G436" s="15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2">
      <c r="A437" s="51"/>
      <c r="B437" s="51"/>
      <c r="C437" s="51"/>
      <c r="D437" s="51"/>
      <c r="E437" s="51"/>
      <c r="F437" s="15"/>
      <c r="G437" s="15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2">
      <c r="A438" s="51"/>
      <c r="B438" s="51"/>
      <c r="C438" s="51"/>
      <c r="D438" s="51"/>
      <c r="E438" s="51"/>
      <c r="F438" s="15"/>
      <c r="G438" s="15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2">
      <c r="A439" s="51"/>
      <c r="B439" s="51"/>
      <c r="C439" s="51"/>
      <c r="D439" s="51"/>
      <c r="E439" s="51"/>
      <c r="F439" s="15"/>
      <c r="G439" s="15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2">
      <c r="A440" s="51"/>
      <c r="B440" s="51"/>
      <c r="C440" s="51"/>
      <c r="D440" s="51"/>
      <c r="E440" s="51"/>
      <c r="F440" s="15"/>
      <c r="G440" s="15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2">
      <c r="A441" s="51"/>
      <c r="B441" s="51"/>
      <c r="C441" s="51"/>
      <c r="D441" s="51"/>
      <c r="E441" s="51"/>
      <c r="F441" s="15"/>
      <c r="G441" s="15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2">
      <c r="A442" s="51"/>
      <c r="B442" s="51"/>
      <c r="C442" s="51"/>
      <c r="D442" s="51"/>
      <c r="E442" s="51"/>
      <c r="F442" s="15"/>
      <c r="G442" s="15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2">
      <c r="A443" s="51"/>
      <c r="B443" s="51"/>
      <c r="C443" s="51"/>
      <c r="D443" s="51"/>
      <c r="E443" s="51"/>
      <c r="F443" s="15"/>
      <c r="G443" s="15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2">
      <c r="A444" s="51"/>
      <c r="B444" s="51"/>
      <c r="C444" s="51"/>
      <c r="D444" s="51"/>
      <c r="E444" s="51"/>
      <c r="F444" s="15"/>
      <c r="G444" s="15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2">
      <c r="A445" s="51"/>
      <c r="B445" s="51"/>
      <c r="C445" s="51"/>
      <c r="D445" s="51"/>
      <c r="E445" s="51"/>
      <c r="F445" s="15"/>
      <c r="G445" s="15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2">
      <c r="A446" s="51"/>
      <c r="B446" s="51"/>
      <c r="C446" s="51"/>
      <c r="D446" s="51"/>
      <c r="E446" s="51"/>
      <c r="F446" s="15"/>
      <c r="G446" s="15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2">
      <c r="A447" s="51"/>
      <c r="B447" s="51"/>
      <c r="C447" s="51"/>
      <c r="D447" s="51"/>
      <c r="E447" s="51"/>
      <c r="F447" s="15"/>
      <c r="G447" s="15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2">
      <c r="A448" s="51"/>
      <c r="B448" s="51"/>
      <c r="C448" s="51"/>
      <c r="D448" s="51"/>
      <c r="E448" s="51"/>
      <c r="F448" s="15"/>
      <c r="G448" s="15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2">
      <c r="A449" s="51"/>
      <c r="B449" s="51"/>
      <c r="C449" s="51"/>
      <c r="D449" s="51"/>
      <c r="E449" s="51"/>
      <c r="F449" s="15"/>
      <c r="G449" s="15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2">
      <c r="A450" s="51"/>
      <c r="B450" s="51"/>
      <c r="C450" s="51"/>
      <c r="D450" s="51"/>
      <c r="E450" s="51"/>
      <c r="F450" s="15"/>
      <c r="G450" s="15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2">
      <c r="A451" s="51"/>
      <c r="B451" s="51"/>
      <c r="C451" s="51"/>
      <c r="D451" s="51"/>
      <c r="E451" s="51"/>
      <c r="F451" s="15"/>
      <c r="G451" s="15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2">
      <c r="A452" s="51"/>
      <c r="B452" s="51"/>
      <c r="C452" s="51"/>
      <c r="D452" s="51"/>
      <c r="E452" s="51"/>
      <c r="F452" s="15"/>
      <c r="G452" s="15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2">
      <c r="A453" s="51"/>
      <c r="B453" s="51"/>
      <c r="C453" s="51"/>
      <c r="D453" s="51"/>
      <c r="E453" s="51"/>
      <c r="F453" s="15"/>
      <c r="G453" s="15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2">
      <c r="A454" s="51"/>
      <c r="B454" s="51"/>
      <c r="C454" s="51"/>
      <c r="D454" s="51"/>
      <c r="E454" s="51"/>
      <c r="F454" s="15"/>
      <c r="G454" s="15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2">
      <c r="A455" s="51"/>
      <c r="B455" s="51"/>
      <c r="C455" s="51"/>
      <c r="D455" s="51"/>
      <c r="E455" s="51"/>
      <c r="F455" s="15"/>
      <c r="G455" s="15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2">
      <c r="A456" s="51"/>
      <c r="B456" s="51"/>
      <c r="C456" s="51"/>
      <c r="D456" s="51"/>
      <c r="E456" s="51"/>
      <c r="F456" s="15"/>
      <c r="G456" s="15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2">
      <c r="A457" s="51"/>
      <c r="B457" s="51"/>
      <c r="C457" s="51"/>
      <c r="D457" s="51"/>
      <c r="E457" s="51"/>
      <c r="F457" s="15"/>
      <c r="G457" s="15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2">
      <c r="A458" s="51"/>
      <c r="B458" s="51"/>
      <c r="C458" s="51"/>
      <c r="D458" s="51"/>
      <c r="E458" s="51"/>
      <c r="F458" s="15"/>
      <c r="G458" s="15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2">
      <c r="A459" s="51"/>
      <c r="B459" s="51"/>
      <c r="C459" s="51"/>
      <c r="D459" s="51"/>
      <c r="E459" s="51"/>
      <c r="F459" s="15"/>
      <c r="G459" s="15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2">
      <c r="A460" s="51"/>
      <c r="B460" s="51"/>
      <c r="C460" s="51"/>
      <c r="D460" s="51"/>
      <c r="E460" s="51"/>
      <c r="F460" s="15"/>
      <c r="G460" s="15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2">
      <c r="A461" s="51"/>
      <c r="B461" s="51"/>
      <c r="C461" s="51"/>
      <c r="D461" s="51"/>
      <c r="E461" s="51"/>
      <c r="F461" s="15"/>
      <c r="G461" s="15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2">
      <c r="A462" s="51"/>
      <c r="B462" s="51"/>
      <c r="C462" s="51"/>
      <c r="D462" s="51"/>
      <c r="E462" s="51"/>
      <c r="F462" s="15"/>
      <c r="G462" s="15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2">
      <c r="A463" s="51"/>
      <c r="B463" s="51"/>
      <c r="C463" s="51"/>
      <c r="D463" s="51"/>
      <c r="E463" s="51"/>
      <c r="F463" s="15"/>
      <c r="G463" s="15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2">
      <c r="A464" s="51"/>
      <c r="B464" s="51"/>
      <c r="C464" s="51"/>
      <c r="D464" s="51"/>
      <c r="E464" s="51"/>
      <c r="F464" s="15"/>
      <c r="G464" s="15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2">
      <c r="A465" s="51"/>
      <c r="B465" s="51"/>
      <c r="C465" s="51"/>
      <c r="D465" s="51"/>
      <c r="E465" s="51"/>
      <c r="F465" s="15"/>
      <c r="G465" s="15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2">
      <c r="A466" s="51"/>
      <c r="B466" s="51"/>
      <c r="C466" s="51"/>
      <c r="D466" s="51"/>
      <c r="E466" s="51"/>
      <c r="F466" s="15"/>
      <c r="G466" s="15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2">
      <c r="A467" s="51"/>
      <c r="B467" s="51"/>
      <c r="C467" s="51"/>
      <c r="D467" s="51"/>
      <c r="E467" s="51"/>
      <c r="F467" s="15"/>
      <c r="G467" s="15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2">
      <c r="A468" s="51"/>
      <c r="B468" s="51"/>
      <c r="C468" s="51"/>
      <c r="D468" s="51"/>
      <c r="E468" s="51"/>
      <c r="F468" s="15"/>
      <c r="G468" s="15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2">
      <c r="A469" s="51"/>
      <c r="B469" s="51"/>
      <c r="C469" s="51"/>
      <c r="D469" s="51"/>
      <c r="E469" s="51"/>
      <c r="F469" s="15"/>
      <c r="G469" s="15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2">
      <c r="A470" s="51"/>
      <c r="B470" s="51"/>
      <c r="C470" s="51"/>
      <c r="D470" s="51"/>
      <c r="E470" s="51"/>
      <c r="F470" s="15"/>
      <c r="G470" s="15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2">
      <c r="A471" s="51"/>
      <c r="B471" s="51"/>
      <c r="C471" s="51"/>
      <c r="D471" s="51"/>
      <c r="E471" s="51"/>
      <c r="F471" s="15"/>
      <c r="G471" s="15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2">
      <c r="A472" s="51"/>
      <c r="B472" s="51"/>
      <c r="C472" s="51"/>
      <c r="D472" s="51"/>
      <c r="E472" s="51"/>
      <c r="F472" s="15"/>
      <c r="G472" s="15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2">
      <c r="A473" s="51"/>
      <c r="B473" s="51"/>
      <c r="C473" s="51"/>
      <c r="D473" s="51"/>
      <c r="E473" s="51"/>
      <c r="F473" s="15"/>
      <c r="G473" s="15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2">
      <c r="A474" s="51"/>
      <c r="B474" s="51"/>
      <c r="C474" s="51"/>
      <c r="D474" s="51"/>
      <c r="E474" s="51"/>
      <c r="F474" s="15"/>
      <c r="G474" s="15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2">
      <c r="A475" s="51"/>
      <c r="B475" s="51"/>
      <c r="C475" s="51"/>
      <c r="D475" s="51"/>
      <c r="E475" s="51"/>
      <c r="F475" s="15"/>
      <c r="G475" s="15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2">
      <c r="A476" s="51"/>
      <c r="B476" s="51"/>
      <c r="C476" s="51"/>
      <c r="D476" s="51"/>
      <c r="E476" s="51"/>
      <c r="F476" s="15"/>
      <c r="G476" s="15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2">
      <c r="A477" s="51"/>
      <c r="B477" s="51"/>
      <c r="C477" s="51"/>
      <c r="D477" s="51"/>
      <c r="E477" s="51"/>
      <c r="F477" s="15"/>
      <c r="G477" s="15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2">
      <c r="A478" s="51"/>
      <c r="B478" s="51"/>
      <c r="C478" s="51"/>
      <c r="D478" s="51"/>
      <c r="E478" s="51"/>
      <c r="F478" s="15"/>
      <c r="G478" s="15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2">
      <c r="A479" s="51"/>
      <c r="B479" s="51"/>
      <c r="C479" s="51"/>
      <c r="D479" s="51"/>
      <c r="E479" s="51"/>
      <c r="F479" s="15"/>
      <c r="G479" s="15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2">
      <c r="A480" s="51"/>
      <c r="B480" s="51"/>
      <c r="C480" s="51"/>
      <c r="D480" s="51"/>
      <c r="E480" s="51"/>
      <c r="F480" s="15"/>
      <c r="G480" s="15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2">
      <c r="A481" s="51"/>
      <c r="B481" s="51"/>
      <c r="C481" s="51"/>
      <c r="D481" s="51"/>
      <c r="E481" s="51"/>
      <c r="F481" s="15"/>
      <c r="G481" s="15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2">
      <c r="A482" s="51"/>
      <c r="B482" s="51"/>
      <c r="C482" s="51"/>
      <c r="D482" s="51"/>
      <c r="E482" s="51"/>
      <c r="F482" s="15"/>
      <c r="G482" s="15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2">
      <c r="A483" s="51"/>
      <c r="B483" s="51"/>
      <c r="C483" s="51"/>
      <c r="D483" s="51"/>
      <c r="E483" s="51"/>
      <c r="F483" s="15"/>
      <c r="G483" s="15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2">
      <c r="A484" s="51"/>
      <c r="B484" s="51"/>
      <c r="C484" s="51"/>
      <c r="D484" s="51"/>
      <c r="E484" s="51"/>
      <c r="F484" s="15"/>
      <c r="G484" s="15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2">
      <c r="A485" s="51"/>
      <c r="B485" s="51"/>
      <c r="C485" s="51"/>
      <c r="D485" s="51"/>
      <c r="E485" s="51"/>
      <c r="F485" s="15"/>
      <c r="G485" s="15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2">
      <c r="A486" s="51"/>
      <c r="B486" s="51"/>
      <c r="C486" s="51"/>
      <c r="D486" s="51"/>
      <c r="E486" s="51"/>
      <c r="F486" s="15"/>
      <c r="G486" s="15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2">
      <c r="A487" s="51"/>
      <c r="B487" s="51"/>
      <c r="C487" s="51"/>
      <c r="D487" s="51"/>
      <c r="E487" s="51"/>
      <c r="F487" s="15"/>
      <c r="G487" s="15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2">
      <c r="A488" s="51"/>
      <c r="B488" s="51"/>
      <c r="C488" s="51"/>
      <c r="D488" s="51"/>
      <c r="E488" s="51"/>
      <c r="F488" s="15"/>
      <c r="G488" s="15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2">
      <c r="A489" s="51"/>
      <c r="B489" s="51"/>
      <c r="C489" s="51"/>
      <c r="D489" s="51"/>
      <c r="E489" s="51"/>
      <c r="F489" s="15"/>
      <c r="G489" s="15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2">
      <c r="A490" s="51"/>
      <c r="B490" s="51"/>
      <c r="C490" s="51"/>
      <c r="D490" s="51"/>
      <c r="E490" s="51"/>
      <c r="F490" s="15"/>
      <c r="G490" s="15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2">
      <c r="A491" s="51"/>
      <c r="B491" s="51"/>
      <c r="C491" s="51"/>
      <c r="D491" s="51"/>
      <c r="E491" s="51"/>
      <c r="F491" s="15"/>
      <c r="G491" s="15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2">
      <c r="A492" s="51"/>
      <c r="B492" s="51"/>
      <c r="C492" s="51"/>
      <c r="D492" s="51"/>
      <c r="E492" s="51"/>
      <c r="F492" s="15"/>
      <c r="G492" s="15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2">
      <c r="A493" s="51"/>
      <c r="B493" s="51"/>
      <c r="C493" s="51"/>
      <c r="D493" s="51"/>
      <c r="E493" s="51"/>
      <c r="F493" s="15"/>
      <c r="G493" s="15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2">
      <c r="A494" s="51"/>
      <c r="B494" s="51"/>
      <c r="C494" s="51"/>
      <c r="D494" s="51"/>
      <c r="E494" s="51"/>
      <c r="F494" s="15"/>
      <c r="G494" s="15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2">
      <c r="A495" s="51"/>
      <c r="B495" s="51"/>
      <c r="C495" s="51"/>
      <c r="D495" s="51"/>
      <c r="E495" s="51"/>
      <c r="F495" s="15"/>
      <c r="G495" s="15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2">
      <c r="A496" s="51"/>
      <c r="B496" s="51"/>
      <c r="C496" s="51"/>
      <c r="D496" s="51"/>
      <c r="E496" s="51"/>
      <c r="F496" s="15"/>
      <c r="G496" s="15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2">
      <c r="A497" s="51"/>
      <c r="B497" s="51"/>
      <c r="C497" s="51"/>
      <c r="D497" s="51"/>
      <c r="E497" s="51"/>
      <c r="F497" s="15"/>
      <c r="G497" s="15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2">
      <c r="A498" s="51"/>
      <c r="B498" s="51"/>
      <c r="C498" s="51"/>
      <c r="D498" s="51"/>
      <c r="E498" s="51"/>
      <c r="F498" s="15"/>
      <c r="G498" s="15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2">
      <c r="A499" s="51"/>
      <c r="B499" s="51"/>
      <c r="C499" s="51"/>
      <c r="D499" s="51"/>
      <c r="E499" s="51"/>
      <c r="F499" s="15"/>
      <c r="G499" s="15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2">
      <c r="A500" s="51"/>
      <c r="B500" s="51"/>
      <c r="C500" s="51"/>
      <c r="D500" s="51"/>
      <c r="E500" s="51"/>
      <c r="F500" s="15"/>
      <c r="G500" s="15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2">
      <c r="A501" s="51"/>
      <c r="B501" s="51"/>
      <c r="C501" s="51"/>
      <c r="D501" s="51"/>
      <c r="E501" s="51"/>
      <c r="F501" s="15"/>
      <c r="G501" s="15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2">
      <c r="A502" s="51"/>
      <c r="B502" s="51"/>
      <c r="C502" s="51"/>
      <c r="D502" s="51"/>
      <c r="E502" s="51"/>
      <c r="F502" s="15"/>
      <c r="G502" s="15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2">
      <c r="A503" s="51"/>
      <c r="B503" s="51"/>
      <c r="C503" s="51"/>
      <c r="D503" s="51"/>
      <c r="E503" s="51"/>
      <c r="F503" s="15"/>
      <c r="G503" s="15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2">
      <c r="A504" s="51"/>
      <c r="B504" s="51"/>
      <c r="C504" s="51"/>
      <c r="D504" s="51"/>
      <c r="E504" s="51"/>
      <c r="F504" s="15"/>
      <c r="G504" s="15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2">
      <c r="A505" s="51"/>
      <c r="B505" s="51"/>
      <c r="C505" s="51"/>
      <c r="D505" s="51"/>
      <c r="E505" s="51"/>
      <c r="F505" s="15"/>
      <c r="G505" s="15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2">
      <c r="A506" s="51"/>
      <c r="B506" s="51"/>
      <c r="C506" s="51"/>
      <c r="D506" s="51"/>
      <c r="E506" s="51"/>
      <c r="F506" s="15"/>
      <c r="G506" s="15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2">
      <c r="A507" s="51"/>
      <c r="B507" s="51"/>
      <c r="C507" s="51"/>
      <c r="D507" s="51"/>
      <c r="E507" s="51"/>
      <c r="F507" s="15"/>
      <c r="G507" s="15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2">
      <c r="A508" s="51"/>
      <c r="B508" s="51"/>
      <c r="C508" s="51"/>
      <c r="D508" s="51"/>
      <c r="E508" s="51"/>
      <c r="F508" s="15"/>
      <c r="G508" s="15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2">
      <c r="A509" s="51"/>
      <c r="B509" s="51"/>
      <c r="C509" s="51"/>
      <c r="D509" s="51"/>
      <c r="E509" s="51"/>
      <c r="F509" s="15"/>
      <c r="G509" s="15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2">
      <c r="A510" s="51"/>
      <c r="B510" s="51"/>
      <c r="C510" s="51"/>
      <c r="D510" s="51"/>
      <c r="E510" s="51"/>
      <c r="F510" s="15"/>
      <c r="G510" s="15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2">
      <c r="A511" s="51"/>
      <c r="B511" s="51"/>
      <c r="C511" s="51"/>
      <c r="D511" s="51"/>
      <c r="E511" s="51"/>
      <c r="F511" s="15"/>
      <c r="G511" s="15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2">
      <c r="A512" s="51"/>
      <c r="B512" s="51"/>
      <c r="C512" s="51"/>
      <c r="D512" s="51"/>
      <c r="E512" s="51"/>
      <c r="F512" s="15"/>
      <c r="G512" s="15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2">
      <c r="A513" s="51"/>
      <c r="B513" s="51"/>
      <c r="C513" s="51"/>
      <c r="D513" s="51"/>
      <c r="E513" s="51"/>
      <c r="F513" s="15"/>
      <c r="G513" s="15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2">
      <c r="A514" s="51"/>
      <c r="B514" s="51"/>
      <c r="C514" s="51"/>
      <c r="D514" s="51"/>
      <c r="E514" s="51"/>
      <c r="F514" s="15"/>
      <c r="G514" s="15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2">
      <c r="A515" s="51"/>
      <c r="B515" s="51"/>
      <c r="C515" s="51"/>
      <c r="D515" s="51"/>
      <c r="E515" s="51"/>
      <c r="F515" s="15"/>
      <c r="G515" s="15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2">
      <c r="A516" s="51"/>
      <c r="B516" s="51"/>
      <c r="C516" s="51"/>
      <c r="D516" s="51"/>
      <c r="E516" s="51"/>
      <c r="F516" s="15"/>
      <c r="G516" s="15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2">
      <c r="A517" s="51"/>
      <c r="B517" s="51"/>
      <c r="C517" s="51"/>
      <c r="D517" s="51"/>
      <c r="E517" s="51"/>
      <c r="F517" s="15"/>
      <c r="G517" s="15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2">
      <c r="A518" s="51"/>
      <c r="B518" s="51"/>
      <c r="C518" s="51"/>
      <c r="D518" s="51"/>
      <c r="E518" s="51"/>
      <c r="F518" s="15"/>
      <c r="G518" s="15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2">
      <c r="A519" s="51"/>
      <c r="B519" s="51"/>
      <c r="C519" s="51"/>
      <c r="D519" s="51"/>
      <c r="E519" s="51"/>
      <c r="F519" s="15"/>
      <c r="G519" s="15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2">
      <c r="A520" s="51"/>
      <c r="B520" s="51"/>
      <c r="C520" s="51"/>
      <c r="D520" s="51"/>
      <c r="E520" s="51"/>
      <c r="F520" s="15"/>
      <c r="G520" s="15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2">
      <c r="A521" s="51"/>
      <c r="B521" s="51"/>
      <c r="C521" s="51"/>
      <c r="D521" s="51"/>
      <c r="E521" s="51"/>
      <c r="F521" s="15"/>
      <c r="G521" s="15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2">
      <c r="A522" s="51"/>
      <c r="B522" s="51"/>
      <c r="C522" s="51"/>
      <c r="D522" s="51"/>
      <c r="E522" s="51"/>
      <c r="F522" s="15"/>
      <c r="G522" s="15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2">
      <c r="A523" s="51"/>
      <c r="B523" s="51"/>
      <c r="C523" s="51"/>
      <c r="D523" s="51"/>
      <c r="E523" s="51"/>
      <c r="F523" s="15"/>
      <c r="G523" s="15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2">
      <c r="A524" s="51"/>
      <c r="B524" s="51"/>
      <c r="C524" s="51"/>
      <c r="D524" s="51"/>
      <c r="E524" s="51"/>
      <c r="F524" s="15"/>
      <c r="G524" s="15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2">
      <c r="A525" s="51"/>
      <c r="B525" s="51"/>
      <c r="C525" s="51"/>
      <c r="D525" s="51"/>
      <c r="E525" s="51"/>
      <c r="F525" s="15"/>
      <c r="G525" s="15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2">
      <c r="A526" s="51"/>
      <c r="B526" s="51"/>
      <c r="C526" s="51"/>
      <c r="D526" s="51"/>
      <c r="E526" s="51"/>
      <c r="F526" s="15"/>
      <c r="G526" s="15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2">
      <c r="A527" s="51"/>
      <c r="B527" s="51"/>
      <c r="C527" s="51"/>
      <c r="D527" s="51"/>
      <c r="E527" s="51"/>
      <c r="F527" s="15"/>
      <c r="G527" s="15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2">
      <c r="A528" s="51"/>
      <c r="B528" s="51"/>
      <c r="C528" s="51"/>
      <c r="D528" s="51"/>
      <c r="E528" s="51"/>
      <c r="F528" s="15"/>
      <c r="G528" s="15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2">
      <c r="A529" s="51"/>
      <c r="B529" s="51"/>
      <c r="C529" s="51"/>
      <c r="D529" s="51"/>
      <c r="E529" s="51"/>
      <c r="F529" s="15"/>
      <c r="G529" s="15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2">
      <c r="A530" s="51"/>
      <c r="B530" s="51"/>
      <c r="C530" s="51"/>
      <c r="D530" s="51"/>
      <c r="E530" s="51"/>
      <c r="F530" s="15"/>
      <c r="G530" s="15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2">
      <c r="A531" s="51"/>
      <c r="B531" s="51"/>
      <c r="C531" s="51"/>
      <c r="D531" s="51"/>
      <c r="E531" s="51"/>
      <c r="F531" s="15"/>
      <c r="G531" s="15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2">
      <c r="A532" s="51"/>
      <c r="B532" s="51"/>
      <c r="C532" s="51"/>
      <c r="D532" s="51"/>
      <c r="E532" s="51"/>
      <c r="F532" s="15"/>
      <c r="G532" s="15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</sheetData>
  <sheetProtection password="DE98" sheet="1"/>
  <mergeCells count="971"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L94:N94"/>
    <mergeCell ref="L93:N93"/>
    <mergeCell ref="L92:N92"/>
    <mergeCell ref="L97:N97"/>
    <mergeCell ref="L100:N100"/>
    <mergeCell ref="L99:N99"/>
    <mergeCell ref="L95:N95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R110:T110"/>
    <mergeCell ref="R109:T109"/>
    <mergeCell ref="U107:W107"/>
    <mergeCell ref="U106:W106"/>
    <mergeCell ref="R107:T107"/>
    <mergeCell ref="U109:W109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L107:N107"/>
    <mergeCell ref="H109:K109"/>
    <mergeCell ref="F109:G109"/>
    <mergeCell ref="L106:N106"/>
    <mergeCell ref="D108:E110"/>
    <mergeCell ref="F108:G108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F62:G62"/>
    <mergeCell ref="H60:K60"/>
    <mergeCell ref="F66:K66"/>
    <mergeCell ref="H64:K64"/>
    <mergeCell ref="F65:G65"/>
    <mergeCell ref="H65:K65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AD74:AF74"/>
    <mergeCell ref="AA76:AC76"/>
    <mergeCell ref="AA74:AC74"/>
    <mergeCell ref="AA75:AC75"/>
    <mergeCell ref="AD75:AF75"/>
    <mergeCell ref="AD76:AF76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F97:G97"/>
    <mergeCell ref="H99:K99"/>
    <mergeCell ref="H98:K98"/>
    <mergeCell ref="H103:K103"/>
    <mergeCell ref="F103:G103"/>
    <mergeCell ref="H95:K95"/>
    <mergeCell ref="F96:G96"/>
    <mergeCell ref="F98:G98"/>
    <mergeCell ref="F89:K89"/>
    <mergeCell ref="F91:G91"/>
    <mergeCell ref="F92:G92"/>
    <mergeCell ref="H96:K96"/>
    <mergeCell ref="F95:G95"/>
    <mergeCell ref="H88:K88"/>
    <mergeCell ref="H93:K9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AD91:AF91"/>
    <mergeCell ref="AA91:AC91"/>
    <mergeCell ref="AD92:AF92"/>
    <mergeCell ref="AD95:AF95"/>
    <mergeCell ref="AA94:AC94"/>
    <mergeCell ref="X91:Z91"/>
    <mergeCell ref="X87:Z87"/>
    <mergeCell ref="U88:W88"/>
    <mergeCell ref="AA92:AC92"/>
    <mergeCell ref="X89:Z89"/>
    <mergeCell ref="U87:W87"/>
    <mergeCell ref="U89:W89"/>
    <mergeCell ref="U90:W90"/>
    <mergeCell ref="U91:W91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U102:W102"/>
    <mergeCell ref="U95:W95"/>
    <mergeCell ref="U99:W99"/>
    <mergeCell ref="U97:W97"/>
    <mergeCell ref="U98:W98"/>
    <mergeCell ref="U96:W96"/>
    <mergeCell ref="U100:W100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O74:Q74"/>
    <mergeCell ref="O78:Q78"/>
    <mergeCell ref="O79:Q79"/>
    <mergeCell ref="O77:Q77"/>
    <mergeCell ref="L74:N74"/>
    <mergeCell ref="L77:N77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D30:AF30"/>
    <mergeCell ref="AD32:AF32"/>
    <mergeCell ref="AD34:AF34"/>
    <mergeCell ref="AD31:AF31"/>
    <mergeCell ref="AD37:AF37"/>
    <mergeCell ref="AD33:AF33"/>
    <mergeCell ref="AD35:AF35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7"/>
  <sheetViews>
    <sheetView showZeros="0" view="pageBreakPreview" zoomScaleSheetLayoutView="100" zoomScalePageLayoutView="0" workbookViewId="0" topLeftCell="A1">
      <selection activeCell="AK33" sqref="AK33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1227</v>
      </c>
      <c r="B1" s="161"/>
      <c r="C1" s="161"/>
      <c r="D1" s="500" t="s">
        <v>891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983</v>
      </c>
      <c r="L2" s="513">
        <f>'集計表'!M2</f>
        <v>-1</v>
      </c>
      <c r="M2" s="514"/>
      <c r="N2" s="514"/>
      <c r="O2" s="514"/>
      <c r="P2" s="5" t="s">
        <v>984</v>
      </c>
      <c r="Q2" s="6" t="s">
        <v>985</v>
      </c>
      <c r="R2" s="498">
        <f>'集計表'!S2</f>
        <v>0</v>
      </c>
      <c r="S2" s="498"/>
      <c r="T2" s="7" t="s">
        <v>986</v>
      </c>
      <c r="U2" s="8" t="s">
        <v>987</v>
      </c>
      <c r="V2" s="493" t="s">
        <v>988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993</v>
      </c>
      <c r="AB4" s="502">
        <f>SUM(W92)</f>
        <v>0</v>
      </c>
      <c r="AC4" s="501"/>
      <c r="AD4" s="501"/>
      <c r="AE4" s="9" t="s">
        <v>994</v>
      </c>
    </row>
    <row r="5" spans="1:31" ht="12.75" customHeight="1">
      <c r="A5" s="12"/>
      <c r="B5" s="519" t="s">
        <v>995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998</v>
      </c>
      <c r="J5" s="496"/>
      <c r="K5" s="496"/>
      <c r="L5" s="496"/>
      <c r="M5" s="496"/>
      <c r="N5" s="496"/>
      <c r="O5" s="497"/>
      <c r="Q5" s="13"/>
      <c r="R5" s="519" t="s">
        <v>995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998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29</v>
      </c>
      <c r="B6" s="399" t="s">
        <v>427</v>
      </c>
      <c r="C6" s="400"/>
      <c r="D6" s="59"/>
      <c r="E6" s="641">
        <v>420</v>
      </c>
      <c r="F6" s="642"/>
      <c r="G6" s="790">
        <f aca="true" t="shared" si="0" ref="G6:G15">IF(D6="","",ROUND(E6*$D$4,-1))</f>
      </c>
      <c r="H6" s="791"/>
      <c r="I6" s="516" t="s">
        <v>1218</v>
      </c>
      <c r="J6" s="517"/>
      <c r="K6" s="517"/>
      <c r="L6" s="517"/>
      <c r="M6" s="517"/>
      <c r="N6" s="517"/>
      <c r="O6" s="518"/>
      <c r="Q6" s="386" t="s">
        <v>34</v>
      </c>
      <c r="R6" s="399" t="s">
        <v>1502</v>
      </c>
      <c r="S6" s="400"/>
      <c r="T6" s="59"/>
      <c r="U6" s="637">
        <v>330</v>
      </c>
      <c r="V6" s="638"/>
      <c r="W6" s="796">
        <f>IF(T6="","",ROUND(U6*$D$4,-1))</f>
      </c>
      <c r="X6" s="797"/>
      <c r="Y6" s="516" t="s">
        <v>1505</v>
      </c>
      <c r="Z6" s="517"/>
      <c r="AA6" s="517"/>
      <c r="AB6" s="517"/>
      <c r="AC6" s="517"/>
      <c r="AD6" s="517"/>
      <c r="AE6" s="518"/>
    </row>
    <row r="7" spans="1:31" ht="12.75" customHeight="1">
      <c r="A7" s="387"/>
      <c r="B7" s="392" t="s">
        <v>788</v>
      </c>
      <c r="C7" s="381"/>
      <c r="D7" s="60"/>
      <c r="E7" s="610">
        <v>230</v>
      </c>
      <c r="F7" s="611"/>
      <c r="G7" s="790">
        <f t="shared" si="0"/>
      </c>
      <c r="H7" s="791"/>
      <c r="I7" s="423" t="s">
        <v>790</v>
      </c>
      <c r="J7" s="424"/>
      <c r="K7" s="424"/>
      <c r="L7" s="424"/>
      <c r="M7" s="424"/>
      <c r="N7" s="424"/>
      <c r="O7" s="425"/>
      <c r="Q7" s="387"/>
      <c r="R7" s="392" t="s">
        <v>1503</v>
      </c>
      <c r="S7" s="381"/>
      <c r="T7" s="65"/>
      <c r="U7" s="600">
        <v>460</v>
      </c>
      <c r="V7" s="601"/>
      <c r="W7" s="790">
        <f>IF(T7="","",ROUND(U7*$D$4,-1))</f>
      </c>
      <c r="X7" s="791"/>
      <c r="Y7" s="597" t="s">
        <v>1504</v>
      </c>
      <c r="Z7" s="639"/>
      <c r="AA7" s="639"/>
      <c r="AB7" s="639"/>
      <c r="AC7" s="639"/>
      <c r="AD7" s="639"/>
      <c r="AE7" s="640"/>
    </row>
    <row r="8" spans="1:31" ht="12.75" customHeight="1">
      <c r="A8" s="387"/>
      <c r="B8" s="392" t="s">
        <v>789</v>
      </c>
      <c r="C8" s="381"/>
      <c r="D8" s="95"/>
      <c r="E8" s="610">
        <v>250</v>
      </c>
      <c r="F8" s="611"/>
      <c r="G8" s="790">
        <f t="shared" si="0"/>
      </c>
      <c r="H8" s="791"/>
      <c r="I8" s="423" t="s">
        <v>791</v>
      </c>
      <c r="J8" s="424"/>
      <c r="K8" s="424"/>
      <c r="L8" s="424"/>
      <c r="M8" s="424"/>
      <c r="N8" s="424"/>
      <c r="O8" s="425"/>
      <c r="Q8" s="387"/>
      <c r="R8" s="392" t="s">
        <v>525</v>
      </c>
      <c r="S8" s="381"/>
      <c r="T8" s="96"/>
      <c r="U8" s="600">
        <v>360</v>
      </c>
      <c r="V8" s="601"/>
      <c r="W8" s="790">
        <f aca="true" t="shared" si="1" ref="W8:W13">IF(T8="","",ROUND(U8*$D$4,-1))</f>
      </c>
      <c r="X8" s="791"/>
      <c r="Y8" s="423" t="s">
        <v>1245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753</v>
      </c>
      <c r="C9" s="381"/>
      <c r="D9" s="95"/>
      <c r="E9" s="610">
        <v>170</v>
      </c>
      <c r="F9" s="611"/>
      <c r="G9" s="790">
        <f t="shared" si="0"/>
      </c>
      <c r="H9" s="791"/>
      <c r="I9" s="423" t="s">
        <v>817</v>
      </c>
      <c r="J9" s="424"/>
      <c r="K9" s="424"/>
      <c r="L9" s="424"/>
      <c r="M9" s="424"/>
      <c r="N9" s="424"/>
      <c r="O9" s="425"/>
      <c r="Q9" s="387"/>
      <c r="R9" s="392" t="s">
        <v>324</v>
      </c>
      <c r="S9" s="381"/>
      <c r="T9" s="96"/>
      <c r="U9" s="600">
        <v>390</v>
      </c>
      <c r="V9" s="601"/>
      <c r="W9" s="790">
        <f t="shared" si="1"/>
      </c>
      <c r="X9" s="791"/>
      <c r="Y9" s="423" t="s">
        <v>1246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754</v>
      </c>
      <c r="C10" s="381"/>
      <c r="D10" s="95"/>
      <c r="E10" s="610">
        <v>260</v>
      </c>
      <c r="F10" s="611"/>
      <c r="G10" s="790">
        <f>IF(D10="","",ROUND(E10*$D$4,-1))</f>
      </c>
      <c r="H10" s="791"/>
      <c r="I10" s="423" t="s">
        <v>818</v>
      </c>
      <c r="J10" s="424"/>
      <c r="K10" s="424"/>
      <c r="L10" s="424"/>
      <c r="M10" s="424"/>
      <c r="N10" s="424"/>
      <c r="O10" s="425"/>
      <c r="Q10" s="387"/>
      <c r="R10" s="392" t="s">
        <v>646</v>
      </c>
      <c r="S10" s="381"/>
      <c r="T10" s="96"/>
      <c r="U10" s="600">
        <v>330</v>
      </c>
      <c r="V10" s="601"/>
      <c r="W10" s="790">
        <f t="shared" si="1"/>
      </c>
      <c r="X10" s="791"/>
      <c r="Y10" s="423" t="s">
        <v>821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430</v>
      </c>
      <c r="C11" s="381"/>
      <c r="D11" s="95"/>
      <c r="E11" s="610">
        <v>440</v>
      </c>
      <c r="F11" s="611"/>
      <c r="G11" s="790">
        <f t="shared" si="0"/>
      </c>
      <c r="H11" s="791"/>
      <c r="I11" s="423" t="s">
        <v>1219</v>
      </c>
      <c r="J11" s="424"/>
      <c r="K11" s="424"/>
      <c r="L11" s="424"/>
      <c r="M11" s="424"/>
      <c r="N11" s="424"/>
      <c r="O11" s="425"/>
      <c r="Q11" s="387"/>
      <c r="R11" s="392" t="s">
        <v>647</v>
      </c>
      <c r="S11" s="381"/>
      <c r="T11" s="96"/>
      <c r="U11" s="600">
        <v>240</v>
      </c>
      <c r="V11" s="601"/>
      <c r="W11" s="790">
        <f t="shared" si="1"/>
      </c>
      <c r="X11" s="791"/>
      <c r="Y11" s="423" t="s">
        <v>829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431</v>
      </c>
      <c r="C12" s="381"/>
      <c r="D12" s="95"/>
      <c r="E12" s="610">
        <v>440</v>
      </c>
      <c r="F12" s="611"/>
      <c r="G12" s="790">
        <f t="shared" si="0"/>
      </c>
      <c r="H12" s="791"/>
      <c r="I12" s="423" t="s">
        <v>1220</v>
      </c>
      <c r="J12" s="424"/>
      <c r="K12" s="424"/>
      <c r="L12" s="424"/>
      <c r="M12" s="424"/>
      <c r="N12" s="424"/>
      <c r="O12" s="425"/>
      <c r="Q12" s="387"/>
      <c r="R12" s="392" t="s">
        <v>326</v>
      </c>
      <c r="S12" s="381"/>
      <c r="T12" s="96"/>
      <c r="U12" s="600">
        <v>400</v>
      </c>
      <c r="V12" s="601"/>
      <c r="W12" s="790">
        <f t="shared" si="1"/>
      </c>
      <c r="X12" s="791"/>
      <c r="Y12" s="423" t="s">
        <v>1247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1317</v>
      </c>
      <c r="C13" s="381"/>
      <c r="D13" s="95"/>
      <c r="E13" s="610">
        <v>360</v>
      </c>
      <c r="F13" s="611"/>
      <c r="G13" s="790">
        <f>IF(D13="","",ROUND(E13*$D$4,-1))</f>
      </c>
      <c r="H13" s="791"/>
      <c r="I13" s="423" t="s">
        <v>1319</v>
      </c>
      <c r="J13" s="424"/>
      <c r="K13" s="424"/>
      <c r="L13" s="424"/>
      <c r="M13" s="424"/>
      <c r="N13" s="424"/>
      <c r="O13" s="425"/>
      <c r="Q13" s="387"/>
      <c r="R13" s="392" t="s">
        <v>327</v>
      </c>
      <c r="S13" s="381"/>
      <c r="T13" s="96"/>
      <c r="U13" s="776">
        <v>480</v>
      </c>
      <c r="V13" s="777"/>
      <c r="W13" s="794">
        <f t="shared" si="1"/>
      </c>
      <c r="X13" s="795"/>
      <c r="Y13" s="423" t="s">
        <v>1248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1318</v>
      </c>
      <c r="C14" s="381"/>
      <c r="D14" s="95"/>
      <c r="E14" s="610">
        <v>410</v>
      </c>
      <c r="F14" s="611"/>
      <c r="G14" s="790">
        <f t="shared" si="0"/>
      </c>
      <c r="H14" s="791"/>
      <c r="I14" s="423" t="s">
        <v>1320</v>
      </c>
      <c r="J14" s="424"/>
      <c r="K14" s="424"/>
      <c r="L14" s="424"/>
      <c r="M14" s="424"/>
      <c r="N14" s="424"/>
      <c r="O14" s="425"/>
      <c r="Q14" s="387"/>
      <c r="R14" s="404" t="s">
        <v>328</v>
      </c>
      <c r="S14" s="405"/>
      <c r="T14" s="96"/>
      <c r="U14" s="760">
        <v>270</v>
      </c>
      <c r="V14" s="761"/>
      <c r="W14" s="792">
        <f>IF(T14="","",ROUND(U14*$D$4,-1))</f>
      </c>
      <c r="X14" s="793"/>
      <c r="Y14" s="466" t="s">
        <v>1249</v>
      </c>
      <c r="Z14" s="467"/>
      <c r="AA14" s="467"/>
      <c r="AB14" s="467"/>
      <c r="AC14" s="467"/>
      <c r="AD14" s="467"/>
      <c r="AE14" s="468"/>
    </row>
    <row r="15" spans="1:31" ht="12.75" customHeight="1">
      <c r="A15" s="387"/>
      <c r="B15" s="404" t="s">
        <v>752</v>
      </c>
      <c r="C15" s="405"/>
      <c r="D15" s="95"/>
      <c r="E15" s="610">
        <v>590</v>
      </c>
      <c r="F15" s="611"/>
      <c r="G15" s="792">
        <f t="shared" si="0"/>
      </c>
      <c r="H15" s="793"/>
      <c r="I15" s="423" t="s">
        <v>1221</v>
      </c>
      <c r="J15" s="424"/>
      <c r="K15" s="424"/>
      <c r="L15" s="424"/>
      <c r="M15" s="424"/>
      <c r="N15" s="424"/>
      <c r="O15" s="425"/>
      <c r="Q15" s="388"/>
      <c r="R15" s="406" t="s">
        <v>999</v>
      </c>
      <c r="S15" s="407"/>
      <c r="T15" s="414"/>
      <c r="U15" s="604">
        <f>SUBTOTAL(9,U6:V14)</f>
        <v>3260</v>
      </c>
      <c r="V15" s="605"/>
      <c r="W15" s="604">
        <f>SUBTOTAL(9,W6:X14)</f>
        <v>0</v>
      </c>
      <c r="X15" s="605"/>
      <c r="Y15" s="415"/>
      <c r="Z15" s="416"/>
      <c r="AA15" s="416"/>
      <c r="AB15" s="416"/>
      <c r="AC15" s="416"/>
      <c r="AD15" s="416"/>
      <c r="AE15" s="417"/>
    </row>
    <row r="16" spans="1:31" ht="12.75" customHeight="1">
      <c r="A16" s="388"/>
      <c r="B16" s="406" t="s">
        <v>999</v>
      </c>
      <c r="C16" s="407"/>
      <c r="D16" s="408"/>
      <c r="E16" s="604">
        <f>SUBTOTAL(9,E6:F15)</f>
        <v>3570</v>
      </c>
      <c r="F16" s="605"/>
      <c r="G16" s="771">
        <f>SUBTOTAL(9,G6:H15)</f>
        <v>0</v>
      </c>
      <c r="H16" s="772"/>
      <c r="I16" s="415"/>
      <c r="J16" s="416"/>
      <c r="K16" s="416"/>
      <c r="L16" s="416"/>
      <c r="M16" s="416"/>
      <c r="N16" s="416"/>
      <c r="O16" s="417"/>
      <c r="Q16" s="386" t="s">
        <v>33</v>
      </c>
      <c r="R16" s="399" t="s">
        <v>483</v>
      </c>
      <c r="S16" s="400"/>
      <c r="T16" s="60"/>
      <c r="U16" s="600">
        <v>260</v>
      </c>
      <c r="V16" s="601"/>
      <c r="W16" s="790">
        <f aca="true" t="shared" si="2" ref="W16:W21">IF(T16="","",ROUND(U16*$D$4,-1))</f>
      </c>
      <c r="X16" s="791"/>
      <c r="Y16" s="516" t="s">
        <v>1251</v>
      </c>
      <c r="Z16" s="517"/>
      <c r="AA16" s="517"/>
      <c r="AB16" s="517"/>
      <c r="AC16" s="517"/>
      <c r="AD16" s="517"/>
      <c r="AE16" s="518"/>
    </row>
    <row r="17" spans="1:31" ht="12.75" customHeight="1">
      <c r="A17" s="386" t="s">
        <v>27</v>
      </c>
      <c r="B17" s="399" t="s">
        <v>1670</v>
      </c>
      <c r="C17" s="400"/>
      <c r="D17" s="59"/>
      <c r="E17" s="610">
        <v>180</v>
      </c>
      <c r="F17" s="611"/>
      <c r="G17" s="796">
        <f aca="true" t="shared" si="3" ref="G17:G29">IF(D17="","",ROUND(E17*$D$4,-1))</f>
      </c>
      <c r="H17" s="797"/>
      <c r="I17" s="423" t="s">
        <v>2506</v>
      </c>
      <c r="J17" s="424"/>
      <c r="K17" s="424"/>
      <c r="L17" s="424"/>
      <c r="M17" s="424"/>
      <c r="N17" s="424"/>
      <c r="O17" s="425"/>
      <c r="Q17" s="387"/>
      <c r="R17" s="392" t="s">
        <v>484</v>
      </c>
      <c r="S17" s="381"/>
      <c r="T17" s="60"/>
      <c r="U17" s="600">
        <v>560</v>
      </c>
      <c r="V17" s="601"/>
      <c r="W17" s="790">
        <f t="shared" si="2"/>
      </c>
      <c r="X17" s="791"/>
      <c r="Y17" s="423" t="s">
        <v>1252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555" t="s">
        <v>2508</v>
      </c>
      <c r="C18" s="556"/>
      <c r="D18" s="65"/>
      <c r="E18" s="610">
        <v>190</v>
      </c>
      <c r="F18" s="611"/>
      <c r="G18" s="790">
        <f>IF(D18="","",ROUND(E18*$D$4,-1))</f>
      </c>
      <c r="H18" s="791"/>
      <c r="I18" s="423" t="s">
        <v>2507</v>
      </c>
      <c r="J18" s="424"/>
      <c r="K18" s="424"/>
      <c r="L18" s="424"/>
      <c r="M18" s="424"/>
      <c r="N18" s="424"/>
      <c r="O18" s="425"/>
      <c r="Q18" s="387"/>
      <c r="R18" s="392" t="s">
        <v>485</v>
      </c>
      <c r="S18" s="381"/>
      <c r="T18" s="95"/>
      <c r="U18" s="600">
        <v>370</v>
      </c>
      <c r="V18" s="601"/>
      <c r="W18" s="790">
        <f t="shared" si="2"/>
      </c>
      <c r="X18" s="791"/>
      <c r="Y18" s="423" t="s">
        <v>1278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452</v>
      </c>
      <c r="C19" s="381"/>
      <c r="D19" s="95"/>
      <c r="E19" s="610">
        <v>440</v>
      </c>
      <c r="F19" s="611"/>
      <c r="G19" s="790">
        <f>IF(D19="","",ROUND(E19*$D$4,-1))</f>
      </c>
      <c r="H19" s="791"/>
      <c r="I19" s="423" t="s">
        <v>1548</v>
      </c>
      <c r="J19" s="424"/>
      <c r="K19" s="424"/>
      <c r="L19" s="424"/>
      <c r="M19" s="424"/>
      <c r="N19" s="424"/>
      <c r="O19" s="425"/>
      <c r="Q19" s="387"/>
      <c r="R19" s="392" t="s">
        <v>486</v>
      </c>
      <c r="S19" s="381"/>
      <c r="T19" s="95"/>
      <c r="U19" s="776">
        <v>380</v>
      </c>
      <c r="V19" s="777"/>
      <c r="W19" s="794">
        <f t="shared" si="2"/>
      </c>
      <c r="X19" s="795"/>
      <c r="Y19" s="423" t="s">
        <v>1284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392" t="s">
        <v>2488</v>
      </c>
      <c r="C20" s="381"/>
      <c r="D20" s="95"/>
      <c r="E20" s="610">
        <v>370</v>
      </c>
      <c r="F20" s="611"/>
      <c r="G20" s="790">
        <f>IF(D20="","",ROUND(E20*$D$4,-1))</f>
      </c>
      <c r="H20" s="791"/>
      <c r="I20" s="423" t="s">
        <v>2487</v>
      </c>
      <c r="J20" s="424"/>
      <c r="K20" s="424"/>
      <c r="L20" s="424"/>
      <c r="M20" s="424"/>
      <c r="N20" s="424"/>
      <c r="O20" s="425"/>
      <c r="Q20" s="387"/>
      <c r="R20" s="392" t="s">
        <v>1556</v>
      </c>
      <c r="S20" s="381"/>
      <c r="T20" s="95"/>
      <c r="U20" s="776">
        <v>270</v>
      </c>
      <c r="V20" s="777"/>
      <c r="W20" s="794">
        <f t="shared" si="2"/>
      </c>
      <c r="X20" s="795"/>
      <c r="Y20" s="423" t="s">
        <v>1558</v>
      </c>
      <c r="Z20" s="424"/>
      <c r="AA20" s="424"/>
      <c r="AB20" s="424"/>
      <c r="AC20" s="424"/>
      <c r="AD20" s="424"/>
      <c r="AE20" s="425"/>
    </row>
    <row r="21" spans="1:31" ht="12.75" customHeight="1">
      <c r="A21" s="387"/>
      <c r="B21" s="392" t="s">
        <v>738</v>
      </c>
      <c r="C21" s="381"/>
      <c r="D21" s="95"/>
      <c r="E21" s="610">
        <v>190</v>
      </c>
      <c r="F21" s="611"/>
      <c r="G21" s="790">
        <f t="shared" si="3"/>
      </c>
      <c r="H21" s="791"/>
      <c r="I21" s="423" t="s">
        <v>737</v>
      </c>
      <c r="J21" s="424"/>
      <c r="K21" s="424"/>
      <c r="L21" s="424"/>
      <c r="M21" s="424"/>
      <c r="N21" s="424"/>
      <c r="O21" s="425"/>
      <c r="Q21" s="387"/>
      <c r="R21" s="392" t="s">
        <v>1557</v>
      </c>
      <c r="S21" s="381"/>
      <c r="T21" s="95"/>
      <c r="U21" s="600">
        <v>170</v>
      </c>
      <c r="V21" s="601"/>
      <c r="W21" s="790">
        <f t="shared" si="2"/>
      </c>
      <c r="X21" s="791"/>
      <c r="Y21" s="423" t="s">
        <v>1559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392" t="s">
        <v>739</v>
      </c>
      <c r="C22" s="381"/>
      <c r="D22" s="95"/>
      <c r="E22" s="610">
        <v>150</v>
      </c>
      <c r="F22" s="611"/>
      <c r="G22" s="790">
        <f>IF(D22="","",ROUND(E22*$D$4,-1))</f>
      </c>
      <c r="H22" s="791"/>
      <c r="I22" s="423" t="s">
        <v>2412</v>
      </c>
      <c r="J22" s="424"/>
      <c r="K22" s="424"/>
      <c r="L22" s="424"/>
      <c r="M22" s="424"/>
      <c r="N22" s="424"/>
      <c r="O22" s="425"/>
      <c r="Q22" s="388"/>
      <c r="R22" s="406" t="s">
        <v>999</v>
      </c>
      <c r="S22" s="407"/>
      <c r="T22" s="414"/>
      <c r="U22" s="604">
        <f>SUBTOTAL(9,U16:V21)</f>
        <v>2010</v>
      </c>
      <c r="V22" s="605"/>
      <c r="W22" s="771">
        <f>SUBTOTAL(9,W16:X21)</f>
        <v>0</v>
      </c>
      <c r="X22" s="772"/>
      <c r="Y22" s="415"/>
      <c r="Z22" s="416"/>
      <c r="AA22" s="416"/>
      <c r="AB22" s="416"/>
      <c r="AC22" s="416"/>
      <c r="AD22" s="416"/>
      <c r="AE22" s="417"/>
    </row>
    <row r="23" spans="1:31" ht="12.75" customHeight="1">
      <c r="A23" s="387"/>
      <c r="B23" s="392" t="s">
        <v>2411</v>
      </c>
      <c r="C23" s="381"/>
      <c r="D23" s="95"/>
      <c r="E23" s="610">
        <v>280</v>
      </c>
      <c r="F23" s="611"/>
      <c r="G23" s="790">
        <f>IF(D23="","",ROUND(E23*$D$4,-1))</f>
      </c>
      <c r="H23" s="791"/>
      <c r="I23" s="423" t="s">
        <v>2413</v>
      </c>
      <c r="J23" s="424"/>
      <c r="K23" s="424"/>
      <c r="L23" s="424"/>
      <c r="M23" s="424"/>
      <c r="N23" s="424"/>
      <c r="O23" s="425"/>
      <c r="Q23" s="386" t="s">
        <v>35</v>
      </c>
      <c r="R23" s="392" t="s">
        <v>1356</v>
      </c>
      <c r="S23" s="381"/>
      <c r="T23" s="60"/>
      <c r="U23" s="600">
        <v>360</v>
      </c>
      <c r="V23" s="601"/>
      <c r="W23" s="790">
        <f aca="true" t="shared" si="4" ref="W23:W38">IF(T23="","",ROUND(U23*$D$4,-1))</f>
      </c>
      <c r="X23" s="791"/>
      <c r="Y23" s="516" t="s">
        <v>1358</v>
      </c>
      <c r="Z23" s="517"/>
      <c r="AA23" s="517"/>
      <c r="AB23" s="517"/>
      <c r="AC23" s="517"/>
      <c r="AD23" s="517"/>
      <c r="AE23" s="518"/>
    </row>
    <row r="24" spans="1:31" ht="12.75" customHeight="1">
      <c r="A24" s="387"/>
      <c r="B24" s="392" t="s">
        <v>455</v>
      </c>
      <c r="C24" s="381"/>
      <c r="D24" s="95"/>
      <c r="E24" s="610">
        <v>600</v>
      </c>
      <c r="F24" s="611"/>
      <c r="G24" s="790">
        <f t="shared" si="3"/>
      </c>
      <c r="H24" s="791"/>
      <c r="I24" s="423" t="s">
        <v>37</v>
      </c>
      <c r="J24" s="424"/>
      <c r="K24" s="424"/>
      <c r="L24" s="424"/>
      <c r="M24" s="424"/>
      <c r="N24" s="424"/>
      <c r="O24" s="425"/>
      <c r="Q24" s="387"/>
      <c r="R24" s="392" t="s">
        <v>1357</v>
      </c>
      <c r="S24" s="381"/>
      <c r="T24" s="60"/>
      <c r="U24" s="600">
        <v>340</v>
      </c>
      <c r="V24" s="601"/>
      <c r="W24" s="790">
        <f>IF(T24="","",ROUND(U24*$D$4,-1))</f>
      </c>
      <c r="X24" s="791"/>
      <c r="Y24" s="484" t="s">
        <v>1359</v>
      </c>
      <c r="Z24" s="485"/>
      <c r="AA24" s="485"/>
      <c r="AB24" s="485"/>
      <c r="AC24" s="485"/>
      <c r="AD24" s="485"/>
      <c r="AE24" s="486"/>
    </row>
    <row r="25" spans="1:31" ht="12.75" customHeight="1">
      <c r="A25" s="387"/>
      <c r="B25" s="392" t="s">
        <v>456</v>
      </c>
      <c r="C25" s="381"/>
      <c r="D25" s="95"/>
      <c r="E25" s="610">
        <v>210</v>
      </c>
      <c r="F25" s="611"/>
      <c r="G25" s="790">
        <f t="shared" si="3"/>
      </c>
      <c r="H25" s="791"/>
      <c r="I25" s="423" t="s">
        <v>1222</v>
      </c>
      <c r="J25" s="424"/>
      <c r="K25" s="424"/>
      <c r="L25" s="424"/>
      <c r="M25" s="424"/>
      <c r="N25" s="424"/>
      <c r="O25" s="425"/>
      <c r="Q25" s="387"/>
      <c r="R25" s="392" t="s">
        <v>531</v>
      </c>
      <c r="S25" s="381"/>
      <c r="T25" s="95"/>
      <c r="U25" s="600">
        <v>290</v>
      </c>
      <c r="V25" s="601"/>
      <c r="W25" s="790">
        <f t="shared" si="4"/>
      </c>
      <c r="X25" s="791"/>
      <c r="Y25" s="423" t="s">
        <v>1253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1541</v>
      </c>
      <c r="C26" s="381"/>
      <c r="D26" s="95"/>
      <c r="E26" s="610">
        <v>320</v>
      </c>
      <c r="F26" s="611"/>
      <c r="G26" s="790">
        <f t="shared" si="3"/>
      </c>
      <c r="H26" s="791"/>
      <c r="I26" s="423" t="s">
        <v>1543</v>
      </c>
      <c r="J26" s="424"/>
      <c r="K26" s="424"/>
      <c r="L26" s="424"/>
      <c r="M26" s="424"/>
      <c r="N26" s="424"/>
      <c r="O26" s="425"/>
      <c r="Q26" s="387"/>
      <c r="R26" s="392" t="s">
        <v>532</v>
      </c>
      <c r="S26" s="381"/>
      <c r="T26" s="95"/>
      <c r="U26" s="600">
        <v>530</v>
      </c>
      <c r="V26" s="601"/>
      <c r="W26" s="790">
        <f t="shared" si="4"/>
      </c>
      <c r="X26" s="791"/>
      <c r="Y26" s="423" t="s">
        <v>1254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1542</v>
      </c>
      <c r="C27" s="381"/>
      <c r="D27" s="95"/>
      <c r="E27" s="610">
        <v>240</v>
      </c>
      <c r="F27" s="611"/>
      <c r="G27" s="790">
        <f>IF(D27="","",ROUND(E27*$D$4,-1))</f>
      </c>
      <c r="H27" s="791"/>
      <c r="I27" s="423" t="s">
        <v>1544</v>
      </c>
      <c r="J27" s="424"/>
      <c r="K27" s="424"/>
      <c r="L27" s="424"/>
      <c r="M27" s="424"/>
      <c r="N27" s="424"/>
      <c r="O27" s="425"/>
      <c r="Q27" s="387"/>
      <c r="R27" s="392" t="s">
        <v>533</v>
      </c>
      <c r="S27" s="381"/>
      <c r="T27" s="95"/>
      <c r="U27" s="600">
        <v>470</v>
      </c>
      <c r="V27" s="601"/>
      <c r="W27" s="790">
        <f t="shared" si="4"/>
      </c>
      <c r="X27" s="791"/>
      <c r="Y27" s="423" t="s">
        <v>1255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458</v>
      </c>
      <c r="C28" s="381"/>
      <c r="D28" s="95"/>
      <c r="E28" s="610">
        <v>230</v>
      </c>
      <c r="F28" s="611"/>
      <c r="G28" s="790">
        <f t="shared" si="3"/>
      </c>
      <c r="H28" s="791"/>
      <c r="I28" s="423" t="s">
        <v>1223</v>
      </c>
      <c r="J28" s="424"/>
      <c r="K28" s="424"/>
      <c r="L28" s="424"/>
      <c r="M28" s="424"/>
      <c r="N28" s="424"/>
      <c r="O28" s="425"/>
      <c r="Q28" s="387"/>
      <c r="R28" s="392" t="s">
        <v>650</v>
      </c>
      <c r="S28" s="381"/>
      <c r="T28" s="95"/>
      <c r="U28" s="600">
        <v>420</v>
      </c>
      <c r="V28" s="601"/>
      <c r="W28" s="790">
        <f t="shared" si="4"/>
      </c>
      <c r="X28" s="791"/>
      <c r="Y28" s="423" t="s">
        <v>649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917</v>
      </c>
      <c r="C29" s="381"/>
      <c r="D29" s="95"/>
      <c r="E29" s="610">
        <v>330</v>
      </c>
      <c r="F29" s="611"/>
      <c r="G29" s="790">
        <f t="shared" si="3"/>
      </c>
      <c r="H29" s="791"/>
      <c r="I29" s="423" t="s">
        <v>919</v>
      </c>
      <c r="J29" s="424"/>
      <c r="K29" s="424"/>
      <c r="L29" s="424"/>
      <c r="M29" s="424"/>
      <c r="N29" s="424"/>
      <c r="O29" s="425"/>
      <c r="Q29" s="387"/>
      <c r="R29" s="392" t="s">
        <v>651</v>
      </c>
      <c r="S29" s="381"/>
      <c r="T29" s="95"/>
      <c r="U29" s="600">
        <v>300</v>
      </c>
      <c r="V29" s="601"/>
      <c r="W29" s="790">
        <f t="shared" si="4"/>
      </c>
      <c r="X29" s="791"/>
      <c r="Y29" s="423" t="s">
        <v>648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404" t="s">
        <v>918</v>
      </c>
      <c r="C30" s="405"/>
      <c r="D30" s="95"/>
      <c r="E30" s="778">
        <v>170</v>
      </c>
      <c r="F30" s="779"/>
      <c r="G30" s="792">
        <f>IF(D30="","",ROUND(E30*$D$4,-1))</f>
      </c>
      <c r="H30" s="793"/>
      <c r="I30" s="466" t="s">
        <v>920</v>
      </c>
      <c r="J30" s="467"/>
      <c r="K30" s="467"/>
      <c r="L30" s="467"/>
      <c r="M30" s="467"/>
      <c r="N30" s="467"/>
      <c r="O30" s="468"/>
      <c r="Q30" s="387"/>
      <c r="R30" s="392" t="s">
        <v>311</v>
      </c>
      <c r="S30" s="381"/>
      <c r="T30" s="95"/>
      <c r="U30" s="600">
        <v>360</v>
      </c>
      <c r="V30" s="601"/>
      <c r="W30" s="790">
        <f t="shared" si="4"/>
      </c>
      <c r="X30" s="791"/>
      <c r="Y30" s="423" t="s">
        <v>313</v>
      </c>
      <c r="Z30" s="424"/>
      <c r="AA30" s="424"/>
      <c r="AB30" s="424"/>
      <c r="AC30" s="424"/>
      <c r="AD30" s="424"/>
      <c r="AE30" s="425"/>
    </row>
    <row r="31" spans="1:31" ht="12.75" customHeight="1">
      <c r="A31" s="388"/>
      <c r="B31" s="406" t="s">
        <v>999</v>
      </c>
      <c r="C31" s="407"/>
      <c r="D31" s="414"/>
      <c r="E31" s="604">
        <f>SUBTOTAL(9,E17:F30)</f>
        <v>3900</v>
      </c>
      <c r="F31" s="605"/>
      <c r="G31" s="771">
        <f>SUBTOTAL(9,G17:H30)</f>
        <v>0</v>
      </c>
      <c r="H31" s="772"/>
      <c r="I31" s="415"/>
      <c r="J31" s="416"/>
      <c r="K31" s="416"/>
      <c r="L31" s="416"/>
      <c r="M31" s="416"/>
      <c r="N31" s="416"/>
      <c r="O31" s="417"/>
      <c r="Q31" s="387"/>
      <c r="R31" s="392" t="s">
        <v>312</v>
      </c>
      <c r="S31" s="381"/>
      <c r="T31" s="95"/>
      <c r="U31" s="600">
        <v>340</v>
      </c>
      <c r="V31" s="601"/>
      <c r="W31" s="790">
        <f>IF(T31="","",ROUND(U31*$D$4,-1))</f>
      </c>
      <c r="X31" s="791"/>
      <c r="Y31" s="423" t="s">
        <v>314</v>
      </c>
      <c r="Z31" s="424"/>
      <c r="AA31" s="424"/>
      <c r="AB31" s="424"/>
      <c r="AC31" s="424"/>
      <c r="AD31" s="424"/>
      <c r="AE31" s="425"/>
    </row>
    <row r="32" spans="1:31" ht="12.75" customHeight="1">
      <c r="A32" s="386" t="s">
        <v>28</v>
      </c>
      <c r="B32" s="399" t="s">
        <v>1325</v>
      </c>
      <c r="C32" s="400"/>
      <c r="D32" s="95"/>
      <c r="E32" s="641">
        <v>190</v>
      </c>
      <c r="F32" s="642"/>
      <c r="G32" s="790">
        <f>IF(D32="","",ROUND(E32*$D$4,-1))</f>
      </c>
      <c r="H32" s="791"/>
      <c r="I32" s="516" t="s">
        <v>1326</v>
      </c>
      <c r="J32" s="517"/>
      <c r="K32" s="517"/>
      <c r="L32" s="517"/>
      <c r="M32" s="517"/>
      <c r="N32" s="517"/>
      <c r="O32" s="518"/>
      <c r="Q32" s="387"/>
      <c r="R32" s="392" t="s">
        <v>884</v>
      </c>
      <c r="S32" s="381"/>
      <c r="T32" s="95"/>
      <c r="U32" s="600">
        <v>160</v>
      </c>
      <c r="V32" s="601"/>
      <c r="W32" s="790">
        <f t="shared" si="4"/>
      </c>
      <c r="X32" s="791"/>
      <c r="Y32" s="423" t="s">
        <v>887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1324</v>
      </c>
      <c r="C33" s="381"/>
      <c r="D33" s="95"/>
      <c r="E33" s="610">
        <v>280</v>
      </c>
      <c r="F33" s="611"/>
      <c r="G33" s="790">
        <f>IF(D33="","",ROUND(E33*$D$4,-1))</f>
      </c>
      <c r="H33" s="791"/>
      <c r="I33" s="597" t="s">
        <v>1327</v>
      </c>
      <c r="J33" s="639"/>
      <c r="K33" s="639"/>
      <c r="L33" s="639"/>
      <c r="M33" s="639"/>
      <c r="N33" s="639"/>
      <c r="O33" s="640"/>
      <c r="Q33" s="387"/>
      <c r="R33" s="392" t="s">
        <v>885</v>
      </c>
      <c r="S33" s="381"/>
      <c r="T33" s="95"/>
      <c r="U33" s="600">
        <v>250</v>
      </c>
      <c r="V33" s="601"/>
      <c r="W33" s="790">
        <f>IF(T33="","",ROUND(U33*$D$4,-1))</f>
      </c>
      <c r="X33" s="791"/>
      <c r="Y33" s="423" t="s">
        <v>888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92" t="s">
        <v>854</v>
      </c>
      <c r="C34" s="381"/>
      <c r="D34" s="95"/>
      <c r="E34" s="610">
        <v>330</v>
      </c>
      <c r="F34" s="611"/>
      <c r="G34" s="790">
        <f aca="true" t="shared" si="5" ref="G34:G54">IF(D34="","",ROUND(E34*$D$4,-1))</f>
      </c>
      <c r="H34" s="791"/>
      <c r="I34" s="423" t="s">
        <v>856</v>
      </c>
      <c r="J34" s="424"/>
      <c r="K34" s="424"/>
      <c r="L34" s="424"/>
      <c r="M34" s="424"/>
      <c r="N34" s="424"/>
      <c r="O34" s="425"/>
      <c r="Q34" s="387"/>
      <c r="R34" s="392" t="s">
        <v>886</v>
      </c>
      <c r="S34" s="381"/>
      <c r="T34" s="95"/>
      <c r="U34" s="600">
        <v>220</v>
      </c>
      <c r="V34" s="601"/>
      <c r="W34" s="790">
        <f>IF(T34="","",ROUND(U34*$D$4,-1))</f>
      </c>
      <c r="X34" s="791"/>
      <c r="Y34" s="423" t="s">
        <v>889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92" t="s">
        <v>855</v>
      </c>
      <c r="C35" s="381"/>
      <c r="D35" s="95"/>
      <c r="E35" s="610">
        <v>340</v>
      </c>
      <c r="F35" s="611"/>
      <c r="G35" s="790">
        <f>IF(D35="","",ROUND(E35*$D$4,-1))</f>
      </c>
      <c r="H35" s="791"/>
      <c r="I35" s="423" t="s">
        <v>1547</v>
      </c>
      <c r="J35" s="424"/>
      <c r="K35" s="424"/>
      <c r="L35" s="424"/>
      <c r="M35" s="424"/>
      <c r="N35" s="424"/>
      <c r="O35" s="425"/>
      <c r="Q35" s="387"/>
      <c r="R35" s="392" t="s">
        <v>537</v>
      </c>
      <c r="S35" s="381"/>
      <c r="T35" s="95"/>
      <c r="U35" s="600">
        <v>410</v>
      </c>
      <c r="V35" s="601"/>
      <c r="W35" s="790">
        <f t="shared" si="4"/>
      </c>
      <c r="X35" s="791"/>
      <c r="Y35" s="423" t="s">
        <v>1256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92" t="s">
        <v>1545</v>
      </c>
      <c r="C36" s="381"/>
      <c r="D36" s="95"/>
      <c r="E36" s="610">
        <v>370</v>
      </c>
      <c r="F36" s="611"/>
      <c r="G36" s="790">
        <f t="shared" si="5"/>
      </c>
      <c r="H36" s="791"/>
      <c r="I36" s="423" t="s">
        <v>1546</v>
      </c>
      <c r="J36" s="424"/>
      <c r="K36" s="424"/>
      <c r="L36" s="424"/>
      <c r="M36" s="424"/>
      <c r="N36" s="424"/>
      <c r="O36" s="425"/>
      <c r="Q36" s="387"/>
      <c r="R36" s="392" t="s">
        <v>538</v>
      </c>
      <c r="S36" s="381"/>
      <c r="T36" s="95"/>
      <c r="U36" s="600">
        <v>530</v>
      </c>
      <c r="V36" s="601"/>
      <c r="W36" s="790">
        <f t="shared" si="4"/>
      </c>
      <c r="X36" s="791"/>
      <c r="Y36" s="423" t="s">
        <v>1257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92" t="s">
        <v>751</v>
      </c>
      <c r="C37" s="381"/>
      <c r="D37" s="95"/>
      <c r="E37" s="610">
        <v>440</v>
      </c>
      <c r="F37" s="611"/>
      <c r="G37" s="790">
        <f t="shared" si="5"/>
      </c>
      <c r="H37" s="791"/>
      <c r="I37" s="423" t="s">
        <v>1224</v>
      </c>
      <c r="J37" s="424"/>
      <c r="K37" s="424"/>
      <c r="L37" s="424"/>
      <c r="M37" s="424"/>
      <c r="N37" s="424"/>
      <c r="O37" s="425"/>
      <c r="Q37" s="387"/>
      <c r="R37" s="392" t="s">
        <v>539</v>
      </c>
      <c r="S37" s="381"/>
      <c r="T37" s="95"/>
      <c r="U37" s="600">
        <v>410</v>
      </c>
      <c r="V37" s="601"/>
      <c r="W37" s="790">
        <f t="shared" si="4"/>
      </c>
      <c r="X37" s="791"/>
      <c r="Y37" s="423" t="s">
        <v>222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92" t="s">
        <v>750</v>
      </c>
      <c r="C38" s="381"/>
      <c r="D38" s="95"/>
      <c r="E38" s="610">
        <v>390</v>
      </c>
      <c r="F38" s="611"/>
      <c r="G38" s="790">
        <f t="shared" si="5"/>
      </c>
      <c r="H38" s="791"/>
      <c r="I38" s="423" t="s">
        <v>1225</v>
      </c>
      <c r="J38" s="424"/>
      <c r="K38" s="424"/>
      <c r="L38" s="424"/>
      <c r="M38" s="424"/>
      <c r="N38" s="424"/>
      <c r="O38" s="425"/>
      <c r="Q38" s="387"/>
      <c r="R38" s="392" t="s">
        <v>540</v>
      </c>
      <c r="S38" s="381"/>
      <c r="T38" s="95"/>
      <c r="U38" s="776">
        <v>330</v>
      </c>
      <c r="V38" s="777"/>
      <c r="W38" s="794">
        <f t="shared" si="4"/>
      </c>
      <c r="X38" s="795"/>
      <c r="Y38" s="423" t="s">
        <v>822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392" t="s">
        <v>1378</v>
      </c>
      <c r="C39" s="381"/>
      <c r="D39" s="95"/>
      <c r="E39" s="610">
        <v>400</v>
      </c>
      <c r="F39" s="611"/>
      <c r="G39" s="790">
        <f t="shared" si="5"/>
      </c>
      <c r="H39" s="791"/>
      <c r="I39" s="423" t="s">
        <v>1380</v>
      </c>
      <c r="J39" s="424"/>
      <c r="K39" s="424"/>
      <c r="L39" s="424"/>
      <c r="M39" s="424"/>
      <c r="N39" s="424"/>
      <c r="O39" s="425"/>
      <c r="Q39" s="387"/>
      <c r="R39" s="392" t="s">
        <v>541</v>
      </c>
      <c r="S39" s="381"/>
      <c r="T39" s="95"/>
      <c r="U39" s="776">
        <v>570</v>
      </c>
      <c r="V39" s="777"/>
      <c r="W39" s="794">
        <f>IF(T39="","",ROUND(U39*$D$4,-1))</f>
      </c>
      <c r="X39" s="795"/>
      <c r="Y39" s="423" t="s">
        <v>823</v>
      </c>
      <c r="Z39" s="424"/>
      <c r="AA39" s="424"/>
      <c r="AB39" s="424"/>
      <c r="AC39" s="424"/>
      <c r="AD39" s="424"/>
      <c r="AE39" s="425"/>
    </row>
    <row r="40" spans="1:31" ht="12.75" customHeight="1">
      <c r="A40" s="387"/>
      <c r="B40" s="392" t="s">
        <v>1379</v>
      </c>
      <c r="C40" s="381"/>
      <c r="D40" s="95"/>
      <c r="E40" s="610">
        <v>250</v>
      </c>
      <c r="F40" s="611"/>
      <c r="G40" s="790">
        <f>IF(D40="","",ROUND(E40*$D$4,-1))</f>
      </c>
      <c r="H40" s="791"/>
      <c r="I40" s="423" t="s">
        <v>1381</v>
      </c>
      <c r="J40" s="424"/>
      <c r="K40" s="424"/>
      <c r="L40" s="424"/>
      <c r="M40" s="424"/>
      <c r="N40" s="424"/>
      <c r="O40" s="425"/>
      <c r="Q40" s="387"/>
      <c r="R40" s="392" t="s">
        <v>542</v>
      </c>
      <c r="S40" s="381"/>
      <c r="T40" s="95"/>
      <c r="U40" s="760">
        <v>490</v>
      </c>
      <c r="V40" s="761"/>
      <c r="W40" s="792">
        <f>IF(T40="","",ROUND(U40*$D$4,-1))</f>
      </c>
      <c r="X40" s="793"/>
      <c r="Y40" s="466" t="s">
        <v>1258</v>
      </c>
      <c r="Z40" s="467"/>
      <c r="AA40" s="467"/>
      <c r="AB40" s="467"/>
      <c r="AC40" s="467"/>
      <c r="AD40" s="467"/>
      <c r="AE40" s="468"/>
    </row>
    <row r="41" spans="1:31" ht="12.75" customHeight="1">
      <c r="A41" s="387"/>
      <c r="B41" s="392" t="s">
        <v>1443</v>
      </c>
      <c r="C41" s="381"/>
      <c r="D41" s="95"/>
      <c r="E41" s="610">
        <v>360</v>
      </c>
      <c r="F41" s="611"/>
      <c r="G41" s="790">
        <f>IF(D41="","",ROUND(E41*$D$4,-1))</f>
      </c>
      <c r="H41" s="791"/>
      <c r="I41" s="423" t="s">
        <v>1445</v>
      </c>
      <c r="J41" s="424"/>
      <c r="K41" s="424"/>
      <c r="L41" s="424"/>
      <c r="M41" s="424"/>
      <c r="N41" s="424"/>
      <c r="O41" s="425"/>
      <c r="Q41" s="388"/>
      <c r="R41" s="406" t="s">
        <v>999</v>
      </c>
      <c r="S41" s="407"/>
      <c r="T41" s="414"/>
      <c r="U41" s="604">
        <f>SUBTOTAL(9,U23:V40)</f>
        <v>6780</v>
      </c>
      <c r="V41" s="605"/>
      <c r="W41" s="771">
        <f>SUBTOTAL(9,W23:X40)</f>
        <v>0</v>
      </c>
      <c r="X41" s="772"/>
      <c r="Y41" s="415"/>
      <c r="Z41" s="416"/>
      <c r="AA41" s="416"/>
      <c r="AB41" s="416"/>
      <c r="AC41" s="416"/>
      <c r="AD41" s="416"/>
      <c r="AE41" s="417"/>
    </row>
    <row r="42" spans="1:31" ht="12.75" customHeight="1">
      <c r="A42" s="387"/>
      <c r="B42" s="392" t="s">
        <v>1444</v>
      </c>
      <c r="C42" s="381"/>
      <c r="D42" s="95"/>
      <c r="E42" s="610">
        <v>180</v>
      </c>
      <c r="F42" s="611"/>
      <c r="G42" s="790">
        <f t="shared" si="5"/>
      </c>
      <c r="H42" s="791"/>
      <c r="I42" s="423" t="s">
        <v>1446</v>
      </c>
      <c r="J42" s="424"/>
      <c r="K42" s="424"/>
      <c r="L42" s="424"/>
      <c r="M42" s="424"/>
      <c r="N42" s="424"/>
      <c r="O42" s="425"/>
      <c r="Q42" s="386" t="s">
        <v>1361</v>
      </c>
      <c r="R42" s="450" t="s">
        <v>645</v>
      </c>
      <c r="S42" s="438"/>
      <c r="T42" s="60"/>
      <c r="U42" s="600">
        <v>310</v>
      </c>
      <c r="V42" s="601"/>
      <c r="W42" s="790">
        <f>IF(T42="","",ROUND(U42*$D$4,-1))</f>
      </c>
      <c r="X42" s="791"/>
      <c r="Y42" s="484" t="s">
        <v>1260</v>
      </c>
      <c r="Z42" s="485"/>
      <c r="AA42" s="485"/>
      <c r="AB42" s="485"/>
      <c r="AC42" s="485"/>
      <c r="AD42" s="485"/>
      <c r="AE42" s="486"/>
    </row>
    <row r="43" spans="1:31" ht="12.75" customHeight="1">
      <c r="A43" s="387"/>
      <c r="B43" s="392" t="s">
        <v>792</v>
      </c>
      <c r="C43" s="381"/>
      <c r="D43" s="95"/>
      <c r="E43" s="610">
        <v>320</v>
      </c>
      <c r="F43" s="611"/>
      <c r="G43" s="790">
        <f t="shared" si="5"/>
      </c>
      <c r="H43" s="791"/>
      <c r="I43" s="423" t="s">
        <v>819</v>
      </c>
      <c r="J43" s="424"/>
      <c r="K43" s="424"/>
      <c r="L43" s="424"/>
      <c r="M43" s="424"/>
      <c r="N43" s="424"/>
      <c r="O43" s="425"/>
      <c r="Q43" s="387"/>
      <c r="R43" s="450" t="s">
        <v>2483</v>
      </c>
      <c r="S43" s="438"/>
      <c r="T43" s="60"/>
      <c r="U43" s="600">
        <v>180</v>
      </c>
      <c r="V43" s="601"/>
      <c r="W43" s="790">
        <f>IF(T43="","",ROUND(U43*$D$4,-1))</f>
      </c>
      <c r="X43" s="791"/>
      <c r="Y43" s="423" t="s">
        <v>2485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92" t="s">
        <v>793</v>
      </c>
      <c r="C44" s="381"/>
      <c r="D44" s="95"/>
      <c r="E44" s="610">
        <v>260</v>
      </c>
      <c r="F44" s="611"/>
      <c r="G44" s="790">
        <f t="shared" si="5"/>
      </c>
      <c r="H44" s="791"/>
      <c r="I44" s="423" t="s">
        <v>820</v>
      </c>
      <c r="J44" s="424"/>
      <c r="K44" s="424"/>
      <c r="L44" s="424"/>
      <c r="M44" s="424"/>
      <c r="N44" s="424"/>
      <c r="O44" s="425"/>
      <c r="Q44" s="387"/>
      <c r="R44" s="450" t="s">
        <v>302</v>
      </c>
      <c r="S44" s="438"/>
      <c r="T44" s="95"/>
      <c r="U44" s="600">
        <v>170</v>
      </c>
      <c r="V44" s="601"/>
      <c r="W44" s="790">
        <f aca="true" t="shared" si="6" ref="W44:W64">IF(T44="","",ROUND(U44*$D$4,-1))</f>
      </c>
      <c r="X44" s="791"/>
      <c r="Y44" s="423" t="s">
        <v>1360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92" t="s">
        <v>1832</v>
      </c>
      <c r="C45" s="381"/>
      <c r="D45" s="95"/>
      <c r="E45" s="610">
        <v>260</v>
      </c>
      <c r="F45" s="611"/>
      <c r="G45" s="790">
        <f>IF(D45="","",ROUND(E45*$D$4,-1))</f>
      </c>
      <c r="H45" s="791"/>
      <c r="I45" s="423" t="s">
        <v>1833</v>
      </c>
      <c r="J45" s="424"/>
      <c r="K45" s="424"/>
      <c r="L45" s="424"/>
      <c r="M45" s="424"/>
      <c r="N45" s="424"/>
      <c r="O45" s="425"/>
      <c r="Q45" s="387"/>
      <c r="R45" s="450" t="s">
        <v>2484</v>
      </c>
      <c r="S45" s="438"/>
      <c r="T45" s="60"/>
      <c r="U45" s="600">
        <v>200</v>
      </c>
      <c r="V45" s="601"/>
      <c r="W45" s="790">
        <f>IF(T45="","",ROUND(U45*$D$4,-1))</f>
      </c>
      <c r="X45" s="791"/>
      <c r="Y45" s="423" t="s">
        <v>2486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1834</v>
      </c>
      <c r="C46" s="381"/>
      <c r="D46" s="95"/>
      <c r="E46" s="610">
        <v>170</v>
      </c>
      <c r="F46" s="611"/>
      <c r="G46" s="790">
        <f t="shared" si="5"/>
      </c>
      <c r="H46" s="791"/>
      <c r="I46" s="423" t="s">
        <v>1835</v>
      </c>
      <c r="J46" s="424"/>
      <c r="K46" s="424"/>
      <c r="L46" s="424"/>
      <c r="M46" s="424"/>
      <c r="N46" s="424"/>
      <c r="O46" s="425"/>
      <c r="Q46" s="387"/>
      <c r="R46" s="450" t="s">
        <v>545</v>
      </c>
      <c r="S46" s="438"/>
      <c r="T46" s="95"/>
      <c r="U46" s="600">
        <v>420</v>
      </c>
      <c r="V46" s="601"/>
      <c r="W46" s="790">
        <f t="shared" si="6"/>
      </c>
      <c r="X46" s="791"/>
      <c r="Y46" s="423" t="s">
        <v>1261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2509</v>
      </c>
      <c r="C47" s="381"/>
      <c r="D47" s="95"/>
      <c r="E47" s="610">
        <v>220</v>
      </c>
      <c r="F47" s="611"/>
      <c r="G47" s="790">
        <f>IF(D47="","",ROUND(E47*$D$4,-1))</f>
      </c>
      <c r="H47" s="791"/>
      <c r="I47" s="423" t="s">
        <v>2511</v>
      </c>
      <c r="J47" s="424"/>
      <c r="K47" s="424"/>
      <c r="L47" s="424"/>
      <c r="M47" s="424"/>
      <c r="N47" s="424"/>
      <c r="O47" s="425"/>
      <c r="Q47" s="387"/>
      <c r="R47" s="450" t="s">
        <v>1473</v>
      </c>
      <c r="S47" s="438"/>
      <c r="T47" s="95"/>
      <c r="U47" s="600">
        <v>200</v>
      </c>
      <c r="V47" s="601"/>
      <c r="W47" s="790">
        <f>IF(T47="","",ROUND(U47*$D$4,-1))</f>
      </c>
      <c r="X47" s="791"/>
      <c r="Y47" s="423" t="s">
        <v>1474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392" t="s">
        <v>2510</v>
      </c>
      <c r="C48" s="381"/>
      <c r="D48" s="95"/>
      <c r="E48" s="610">
        <v>340</v>
      </c>
      <c r="F48" s="611"/>
      <c r="G48" s="790">
        <f>IF(D48="","",ROUND(E48*$D$4,-1))</f>
      </c>
      <c r="H48" s="791"/>
      <c r="I48" s="423" t="s">
        <v>2512</v>
      </c>
      <c r="J48" s="424"/>
      <c r="K48" s="424"/>
      <c r="L48" s="424"/>
      <c r="M48" s="424"/>
      <c r="N48" s="424"/>
      <c r="O48" s="425"/>
      <c r="Q48" s="387"/>
      <c r="R48" s="450" t="s">
        <v>1475</v>
      </c>
      <c r="S48" s="438"/>
      <c r="T48" s="95"/>
      <c r="U48" s="600">
        <v>250</v>
      </c>
      <c r="V48" s="601"/>
      <c r="W48" s="790">
        <f t="shared" si="6"/>
      </c>
      <c r="X48" s="791"/>
      <c r="Y48" s="423" t="s">
        <v>1476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392" t="s">
        <v>425</v>
      </c>
      <c r="C49" s="381"/>
      <c r="D49" s="95"/>
      <c r="E49" s="610">
        <v>440</v>
      </c>
      <c r="F49" s="611"/>
      <c r="G49" s="790">
        <f t="shared" si="5"/>
      </c>
      <c r="H49" s="791"/>
      <c r="I49" s="423" t="s">
        <v>1226</v>
      </c>
      <c r="J49" s="424"/>
      <c r="K49" s="424"/>
      <c r="L49" s="424"/>
      <c r="M49" s="424"/>
      <c r="N49" s="424"/>
      <c r="O49" s="425"/>
      <c r="Q49" s="387"/>
      <c r="R49" s="450" t="s">
        <v>765</v>
      </c>
      <c r="S49" s="438"/>
      <c r="T49" s="95"/>
      <c r="U49" s="600">
        <v>230</v>
      </c>
      <c r="V49" s="601"/>
      <c r="W49" s="790">
        <f>IF(T49="","",ROUND(U49*$D$4,-1))</f>
      </c>
      <c r="X49" s="791"/>
      <c r="Y49" s="423" t="s">
        <v>1520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392" t="s">
        <v>1409</v>
      </c>
      <c r="C50" s="381"/>
      <c r="D50" s="95"/>
      <c r="E50" s="610">
        <v>110</v>
      </c>
      <c r="F50" s="611"/>
      <c r="G50" s="790">
        <f>IF(D50="","",ROUND(E50*$D$4,-1))</f>
      </c>
      <c r="H50" s="791"/>
      <c r="I50" s="423" t="s">
        <v>1411</v>
      </c>
      <c r="J50" s="424"/>
      <c r="K50" s="424"/>
      <c r="L50" s="424"/>
      <c r="M50" s="424"/>
      <c r="N50" s="424"/>
      <c r="O50" s="425"/>
      <c r="Q50" s="387"/>
      <c r="R50" s="450" t="s">
        <v>766</v>
      </c>
      <c r="S50" s="438"/>
      <c r="T50" s="95"/>
      <c r="U50" s="600">
        <v>360</v>
      </c>
      <c r="V50" s="601"/>
      <c r="W50" s="790">
        <f t="shared" si="6"/>
      </c>
      <c r="X50" s="791"/>
      <c r="Y50" s="423" t="s">
        <v>1521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392" t="s">
        <v>1410</v>
      </c>
      <c r="C51" s="381"/>
      <c r="D51" s="95"/>
      <c r="E51" s="610">
        <v>380</v>
      </c>
      <c r="F51" s="611"/>
      <c r="G51" s="790">
        <f t="shared" si="5"/>
      </c>
      <c r="H51" s="791"/>
      <c r="I51" s="423" t="s">
        <v>2552</v>
      </c>
      <c r="J51" s="424"/>
      <c r="K51" s="424"/>
      <c r="L51" s="424"/>
      <c r="M51" s="424"/>
      <c r="N51" s="424"/>
      <c r="O51" s="425"/>
      <c r="Q51" s="387"/>
      <c r="R51" s="450" t="s">
        <v>2457</v>
      </c>
      <c r="S51" s="438"/>
      <c r="T51" s="95"/>
      <c r="U51" s="600">
        <v>200</v>
      </c>
      <c r="V51" s="601"/>
      <c r="W51" s="790">
        <f>IF(T51="","",ROUND(U51*$D$4,-1))</f>
      </c>
      <c r="X51" s="791"/>
      <c r="Y51" s="423" t="s">
        <v>2459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392" t="s">
        <v>2551</v>
      </c>
      <c r="C52" s="381"/>
      <c r="D52" s="95"/>
      <c r="E52" s="610">
        <v>60</v>
      </c>
      <c r="F52" s="611"/>
      <c r="G52" s="790">
        <f>IF(D52="","",ROUND(E52*$D$4,-1))</f>
      </c>
      <c r="H52" s="791"/>
      <c r="I52" s="423" t="s">
        <v>2553</v>
      </c>
      <c r="J52" s="424"/>
      <c r="K52" s="424"/>
      <c r="L52" s="424"/>
      <c r="M52" s="424"/>
      <c r="N52" s="424"/>
      <c r="O52" s="425"/>
      <c r="Q52" s="387"/>
      <c r="R52" s="450" t="s">
        <v>2458</v>
      </c>
      <c r="S52" s="438"/>
      <c r="T52" s="95"/>
      <c r="U52" s="600">
        <v>210</v>
      </c>
      <c r="V52" s="601"/>
      <c r="W52" s="790">
        <f t="shared" si="6"/>
      </c>
      <c r="X52" s="791"/>
      <c r="Y52" s="423" t="s">
        <v>2460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392" t="s">
        <v>1552</v>
      </c>
      <c r="C53" s="381"/>
      <c r="D53" s="95"/>
      <c r="E53" s="610">
        <v>100</v>
      </c>
      <c r="F53" s="611"/>
      <c r="G53" s="790">
        <f>IF(D53="","",ROUND(E53*$D$4,-1))</f>
      </c>
      <c r="H53" s="791"/>
      <c r="I53" s="423" t="s">
        <v>1554</v>
      </c>
      <c r="J53" s="424"/>
      <c r="K53" s="424"/>
      <c r="L53" s="424"/>
      <c r="M53" s="424"/>
      <c r="N53" s="424"/>
      <c r="O53" s="425"/>
      <c r="Q53" s="387"/>
      <c r="R53" s="450" t="s">
        <v>1431</v>
      </c>
      <c r="S53" s="438"/>
      <c r="T53" s="95"/>
      <c r="U53" s="600">
        <v>370</v>
      </c>
      <c r="V53" s="601"/>
      <c r="W53" s="790">
        <f>IF(T53="","",ROUND(U53*$D$4,-1))</f>
      </c>
      <c r="X53" s="791"/>
      <c r="Y53" s="423" t="s">
        <v>1435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404" t="s">
        <v>1553</v>
      </c>
      <c r="C54" s="405"/>
      <c r="D54" s="95"/>
      <c r="E54" s="778">
        <v>200</v>
      </c>
      <c r="F54" s="779"/>
      <c r="G54" s="792">
        <f t="shared" si="5"/>
      </c>
      <c r="H54" s="793"/>
      <c r="I54" s="466" t="s">
        <v>1555</v>
      </c>
      <c r="J54" s="467"/>
      <c r="K54" s="467"/>
      <c r="L54" s="467"/>
      <c r="M54" s="467"/>
      <c r="N54" s="467"/>
      <c r="O54" s="468"/>
      <c r="Q54" s="387"/>
      <c r="R54" s="450" t="s">
        <v>1432</v>
      </c>
      <c r="S54" s="438"/>
      <c r="T54" s="95"/>
      <c r="U54" s="600">
        <v>340</v>
      </c>
      <c r="V54" s="601"/>
      <c r="W54" s="790">
        <f t="shared" si="6"/>
      </c>
      <c r="X54" s="791"/>
      <c r="Y54" s="423" t="s">
        <v>1436</v>
      </c>
      <c r="Z54" s="424"/>
      <c r="AA54" s="424"/>
      <c r="AB54" s="424"/>
      <c r="AC54" s="424"/>
      <c r="AD54" s="424"/>
      <c r="AE54" s="425"/>
    </row>
    <row r="55" spans="1:31" ht="12.75" customHeight="1">
      <c r="A55" s="388"/>
      <c r="B55" s="406" t="s">
        <v>999</v>
      </c>
      <c r="C55" s="407"/>
      <c r="D55" s="414"/>
      <c r="E55" s="604">
        <f>SUBTOTAL(9,E32:F54)</f>
        <v>6390</v>
      </c>
      <c r="F55" s="605"/>
      <c r="G55" s="604">
        <f>SUBTOTAL(9,G32:H54)</f>
        <v>0</v>
      </c>
      <c r="H55" s="605"/>
      <c r="I55" s="415"/>
      <c r="J55" s="416"/>
      <c r="K55" s="416"/>
      <c r="L55" s="416"/>
      <c r="M55" s="416"/>
      <c r="N55" s="416"/>
      <c r="O55" s="417"/>
      <c r="Q55" s="387"/>
      <c r="R55" s="450" t="s">
        <v>548</v>
      </c>
      <c r="S55" s="438"/>
      <c r="T55" s="95"/>
      <c r="U55" s="600">
        <v>580</v>
      </c>
      <c r="V55" s="601"/>
      <c r="W55" s="790">
        <f t="shared" si="6"/>
      </c>
      <c r="X55" s="791"/>
      <c r="Y55" s="423" t="s">
        <v>828</v>
      </c>
      <c r="Z55" s="424"/>
      <c r="AA55" s="424"/>
      <c r="AB55" s="424"/>
      <c r="AC55" s="424"/>
      <c r="AD55" s="424"/>
      <c r="AE55" s="425"/>
    </row>
    <row r="56" spans="1:31" ht="12.75" customHeight="1">
      <c r="A56" s="386" t="s">
        <v>32</v>
      </c>
      <c r="B56" s="399" t="s">
        <v>709</v>
      </c>
      <c r="C56" s="400"/>
      <c r="D56" s="59"/>
      <c r="E56" s="641">
        <v>310</v>
      </c>
      <c r="F56" s="642"/>
      <c r="G56" s="796">
        <f aca="true" t="shared" si="7" ref="G56:G68">IF(D56="","",ROUND(E56*$D$4,-1))</f>
      </c>
      <c r="H56" s="797"/>
      <c r="I56" s="516" t="s">
        <v>1365</v>
      </c>
      <c r="J56" s="517"/>
      <c r="K56" s="517"/>
      <c r="L56" s="517"/>
      <c r="M56" s="517"/>
      <c r="N56" s="517"/>
      <c r="O56" s="518"/>
      <c r="Q56" s="387"/>
      <c r="R56" s="450" t="s">
        <v>682</v>
      </c>
      <c r="S56" s="438"/>
      <c r="T56" s="95"/>
      <c r="U56" s="600">
        <v>290</v>
      </c>
      <c r="V56" s="601"/>
      <c r="W56" s="790">
        <f t="shared" si="6"/>
      </c>
      <c r="X56" s="791"/>
      <c r="Y56" s="423" t="s">
        <v>1328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392" t="s">
        <v>710</v>
      </c>
      <c r="C57" s="381"/>
      <c r="D57" s="65"/>
      <c r="E57" s="610">
        <v>220</v>
      </c>
      <c r="F57" s="611"/>
      <c r="G57" s="790">
        <f>IF(D57="","",ROUND(E57*$D$4,-1))</f>
      </c>
      <c r="H57" s="791"/>
      <c r="I57" s="423" t="s">
        <v>1364</v>
      </c>
      <c r="J57" s="424"/>
      <c r="K57" s="424"/>
      <c r="L57" s="424"/>
      <c r="M57" s="424"/>
      <c r="N57" s="424"/>
      <c r="O57" s="425"/>
      <c r="Q57" s="387"/>
      <c r="R57" s="450" t="s">
        <v>683</v>
      </c>
      <c r="S57" s="438"/>
      <c r="T57" s="95"/>
      <c r="U57" s="600">
        <v>240</v>
      </c>
      <c r="V57" s="601"/>
      <c r="W57" s="790">
        <f>IF(T57="","",ROUND(U57*$D$4,-1))</f>
      </c>
      <c r="X57" s="791"/>
      <c r="Y57" s="423" t="s">
        <v>1329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392" t="s">
        <v>2336</v>
      </c>
      <c r="C58" s="381"/>
      <c r="D58" s="96"/>
      <c r="E58" s="610">
        <v>220</v>
      </c>
      <c r="F58" s="611"/>
      <c r="G58" s="790">
        <f>IF(D58="","",ROUND(E58*$D$4,-1))</f>
      </c>
      <c r="H58" s="791"/>
      <c r="I58" s="423" t="s">
        <v>2337</v>
      </c>
      <c r="J58" s="424"/>
      <c r="K58" s="424"/>
      <c r="L58" s="424"/>
      <c r="M58" s="424"/>
      <c r="N58" s="424"/>
      <c r="O58" s="425"/>
      <c r="Q58" s="387"/>
      <c r="R58" s="450" t="s">
        <v>2415</v>
      </c>
      <c r="S58" s="438"/>
      <c r="T58" s="95"/>
      <c r="U58" s="600">
        <v>320</v>
      </c>
      <c r="V58" s="601"/>
      <c r="W58" s="790">
        <f t="shared" si="6"/>
      </c>
      <c r="X58" s="791"/>
      <c r="Y58" s="423" t="s">
        <v>2416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392" t="s">
        <v>2335</v>
      </c>
      <c r="C59" s="381"/>
      <c r="D59" s="96"/>
      <c r="E59" s="610">
        <v>220</v>
      </c>
      <c r="F59" s="611"/>
      <c r="G59" s="790">
        <f t="shared" si="7"/>
      </c>
      <c r="H59" s="791"/>
      <c r="I59" s="423" t="s">
        <v>2338</v>
      </c>
      <c r="J59" s="424"/>
      <c r="K59" s="424"/>
      <c r="L59" s="424"/>
      <c r="M59" s="424"/>
      <c r="N59" s="424"/>
      <c r="O59" s="425"/>
      <c r="Q59" s="387"/>
      <c r="R59" s="450" t="s">
        <v>2414</v>
      </c>
      <c r="S59" s="438"/>
      <c r="T59" s="95"/>
      <c r="U59" s="600">
        <v>200</v>
      </c>
      <c r="V59" s="601"/>
      <c r="W59" s="790">
        <f>IF(T59="","",ROUND(U59*$D$4,-1))</f>
      </c>
      <c r="X59" s="791"/>
      <c r="Y59" s="423" t="s">
        <v>2417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392" t="s">
        <v>1837</v>
      </c>
      <c r="C60" s="381"/>
      <c r="D60" s="96"/>
      <c r="E60" s="610">
        <v>180</v>
      </c>
      <c r="F60" s="611"/>
      <c r="G60" s="790">
        <f>IF(D60="","",ROUND(E60*$D$4,-1))</f>
      </c>
      <c r="H60" s="791"/>
      <c r="I60" s="423" t="s">
        <v>1838</v>
      </c>
      <c r="J60" s="424"/>
      <c r="K60" s="424"/>
      <c r="L60" s="424"/>
      <c r="M60" s="424"/>
      <c r="N60" s="424"/>
      <c r="O60" s="425"/>
      <c r="Q60" s="387"/>
      <c r="R60" s="450" t="s">
        <v>551</v>
      </c>
      <c r="S60" s="438"/>
      <c r="T60" s="95"/>
      <c r="U60" s="600">
        <v>500</v>
      </c>
      <c r="V60" s="601"/>
      <c r="W60" s="790">
        <f t="shared" si="6"/>
      </c>
      <c r="X60" s="791"/>
      <c r="Y60" s="423" t="s">
        <v>1262</v>
      </c>
      <c r="Z60" s="424"/>
      <c r="AA60" s="424"/>
      <c r="AB60" s="424"/>
      <c r="AC60" s="424"/>
      <c r="AD60" s="424"/>
      <c r="AE60" s="425"/>
    </row>
    <row r="61" spans="1:31" ht="12.75" customHeight="1">
      <c r="A61" s="387"/>
      <c r="B61" s="392" t="s">
        <v>1836</v>
      </c>
      <c r="C61" s="381"/>
      <c r="D61" s="96"/>
      <c r="E61" s="610">
        <v>320</v>
      </c>
      <c r="F61" s="611"/>
      <c r="G61" s="790">
        <f t="shared" si="7"/>
      </c>
      <c r="H61" s="791"/>
      <c r="I61" s="423" t="s">
        <v>1839</v>
      </c>
      <c r="J61" s="424"/>
      <c r="K61" s="424"/>
      <c r="L61" s="424"/>
      <c r="M61" s="424"/>
      <c r="N61" s="424"/>
      <c r="O61" s="425"/>
      <c r="Q61" s="387"/>
      <c r="R61" s="450" t="s">
        <v>2339</v>
      </c>
      <c r="S61" s="438"/>
      <c r="T61" s="95"/>
      <c r="U61" s="600">
        <v>150</v>
      </c>
      <c r="V61" s="601"/>
      <c r="W61" s="790">
        <f>IF(T61="","",ROUND(U61*$D$4,-1))</f>
      </c>
      <c r="X61" s="791"/>
      <c r="Y61" s="423" t="s">
        <v>2341</v>
      </c>
      <c r="Z61" s="424"/>
      <c r="AA61" s="424"/>
      <c r="AB61" s="424"/>
      <c r="AC61" s="424"/>
      <c r="AD61" s="424"/>
      <c r="AE61" s="425"/>
    </row>
    <row r="62" spans="1:31" ht="12.75" customHeight="1">
      <c r="A62" s="387"/>
      <c r="B62" s="392" t="s">
        <v>389</v>
      </c>
      <c r="C62" s="381"/>
      <c r="D62" s="96"/>
      <c r="E62" s="610">
        <v>380</v>
      </c>
      <c r="F62" s="611"/>
      <c r="G62" s="790">
        <f t="shared" si="7"/>
      </c>
      <c r="H62" s="791"/>
      <c r="I62" s="423" t="s">
        <v>1228</v>
      </c>
      <c r="J62" s="424"/>
      <c r="K62" s="424"/>
      <c r="L62" s="424"/>
      <c r="M62" s="424"/>
      <c r="N62" s="424"/>
      <c r="O62" s="425"/>
      <c r="Q62" s="387"/>
      <c r="R62" s="450" t="s">
        <v>2340</v>
      </c>
      <c r="S62" s="438"/>
      <c r="T62" s="95"/>
      <c r="U62" s="600">
        <v>330</v>
      </c>
      <c r="V62" s="601"/>
      <c r="W62" s="790">
        <f t="shared" si="6"/>
      </c>
      <c r="X62" s="791"/>
      <c r="Y62" s="423" t="s">
        <v>2342</v>
      </c>
      <c r="Z62" s="424"/>
      <c r="AA62" s="424"/>
      <c r="AB62" s="424"/>
      <c r="AC62" s="424"/>
      <c r="AD62" s="424"/>
      <c r="AE62" s="425"/>
    </row>
    <row r="63" spans="1:31" ht="12.75" customHeight="1">
      <c r="A63" s="387"/>
      <c r="B63" s="392" t="s">
        <v>390</v>
      </c>
      <c r="C63" s="381"/>
      <c r="D63" s="96"/>
      <c r="E63" s="610">
        <v>350</v>
      </c>
      <c r="F63" s="611"/>
      <c r="G63" s="790">
        <f t="shared" si="7"/>
      </c>
      <c r="H63" s="791"/>
      <c r="I63" s="423" t="s">
        <v>1229</v>
      </c>
      <c r="J63" s="424"/>
      <c r="K63" s="424"/>
      <c r="L63" s="424"/>
      <c r="M63" s="424"/>
      <c r="N63" s="424"/>
      <c r="O63" s="425"/>
      <c r="Q63" s="387"/>
      <c r="R63" s="450" t="s">
        <v>553</v>
      </c>
      <c r="S63" s="438"/>
      <c r="T63" s="95"/>
      <c r="U63" s="600">
        <v>340</v>
      </c>
      <c r="V63" s="601"/>
      <c r="W63" s="790">
        <f t="shared" si="6"/>
      </c>
      <c r="X63" s="791"/>
      <c r="Y63" s="423" t="s">
        <v>644</v>
      </c>
      <c r="Z63" s="424"/>
      <c r="AA63" s="424"/>
      <c r="AB63" s="424"/>
      <c r="AC63" s="424"/>
      <c r="AD63" s="424"/>
      <c r="AE63" s="425"/>
    </row>
    <row r="64" spans="1:31" ht="12.75" customHeight="1">
      <c r="A64" s="387"/>
      <c r="B64" s="392" t="s">
        <v>391</v>
      </c>
      <c r="C64" s="381"/>
      <c r="D64" s="96"/>
      <c r="E64" s="610">
        <v>460</v>
      </c>
      <c r="F64" s="611"/>
      <c r="G64" s="790">
        <f t="shared" si="7"/>
      </c>
      <c r="H64" s="791"/>
      <c r="I64" s="423" t="s">
        <v>1230</v>
      </c>
      <c r="J64" s="424"/>
      <c r="K64" s="424"/>
      <c r="L64" s="424"/>
      <c r="M64" s="424"/>
      <c r="N64" s="424"/>
      <c r="O64" s="425"/>
      <c r="Q64" s="387"/>
      <c r="R64" s="450" t="s">
        <v>554</v>
      </c>
      <c r="S64" s="438"/>
      <c r="T64" s="95"/>
      <c r="U64" s="600">
        <v>200</v>
      </c>
      <c r="V64" s="601"/>
      <c r="W64" s="790">
        <f t="shared" si="6"/>
      </c>
      <c r="X64" s="791"/>
      <c r="Y64" s="423" t="s">
        <v>1263</v>
      </c>
      <c r="Z64" s="424"/>
      <c r="AA64" s="424"/>
      <c r="AB64" s="424"/>
      <c r="AC64" s="424"/>
      <c r="AD64" s="424"/>
      <c r="AE64" s="425"/>
    </row>
    <row r="65" spans="1:31" ht="12.75" customHeight="1">
      <c r="A65" s="387"/>
      <c r="B65" s="392" t="s">
        <v>794</v>
      </c>
      <c r="C65" s="381"/>
      <c r="D65" s="96"/>
      <c r="E65" s="610">
        <v>300</v>
      </c>
      <c r="F65" s="611"/>
      <c r="G65" s="790">
        <f t="shared" si="7"/>
      </c>
      <c r="H65" s="791"/>
      <c r="I65" s="423" t="s">
        <v>796</v>
      </c>
      <c r="J65" s="424"/>
      <c r="K65" s="424"/>
      <c r="L65" s="424"/>
      <c r="M65" s="424"/>
      <c r="N65" s="424"/>
      <c r="O65" s="425"/>
      <c r="Q65" s="387"/>
      <c r="R65" s="450" t="s">
        <v>555</v>
      </c>
      <c r="S65" s="438"/>
      <c r="T65" s="95"/>
      <c r="U65" s="600">
        <v>240</v>
      </c>
      <c r="V65" s="601"/>
      <c r="W65" s="790">
        <f aca="true" t="shared" si="8" ref="W65:W74">IF(T65="","",ROUND(U65*$D$4,-1))</f>
      </c>
      <c r="X65" s="791"/>
      <c r="Y65" s="423" t="s">
        <v>1096</v>
      </c>
      <c r="Z65" s="424"/>
      <c r="AA65" s="424"/>
      <c r="AB65" s="424"/>
      <c r="AC65" s="424"/>
      <c r="AD65" s="424"/>
      <c r="AE65" s="425"/>
    </row>
    <row r="66" spans="1:31" ht="12.75" customHeight="1">
      <c r="A66" s="387"/>
      <c r="B66" s="392" t="s">
        <v>795</v>
      </c>
      <c r="C66" s="381"/>
      <c r="D66" s="96"/>
      <c r="E66" s="610">
        <v>400</v>
      </c>
      <c r="F66" s="611"/>
      <c r="G66" s="790">
        <f t="shared" si="7"/>
      </c>
      <c r="H66" s="791"/>
      <c r="I66" s="423" t="s">
        <v>833</v>
      </c>
      <c r="J66" s="424"/>
      <c r="K66" s="424"/>
      <c r="L66" s="424"/>
      <c r="M66" s="424"/>
      <c r="N66" s="424"/>
      <c r="O66" s="425"/>
      <c r="Q66" s="387"/>
      <c r="R66" s="450" t="s">
        <v>1429</v>
      </c>
      <c r="S66" s="438"/>
      <c r="T66" s="95"/>
      <c r="U66" s="600">
        <v>170</v>
      </c>
      <c r="V66" s="601"/>
      <c r="W66" s="790">
        <f>IF(T66="","",ROUND(U66*$D$4,-1))</f>
      </c>
      <c r="X66" s="791"/>
      <c r="Y66" s="423" t="s">
        <v>1433</v>
      </c>
      <c r="Z66" s="424"/>
      <c r="AA66" s="424"/>
      <c r="AB66" s="424"/>
      <c r="AC66" s="424"/>
      <c r="AD66" s="424"/>
      <c r="AE66" s="425"/>
    </row>
    <row r="67" spans="1:31" ht="12.75" customHeight="1">
      <c r="A67" s="387"/>
      <c r="B67" s="392" t="s">
        <v>520</v>
      </c>
      <c r="C67" s="381"/>
      <c r="D67" s="96"/>
      <c r="E67" s="610">
        <v>450</v>
      </c>
      <c r="F67" s="611"/>
      <c r="G67" s="790">
        <f t="shared" si="7"/>
      </c>
      <c r="H67" s="791"/>
      <c r="I67" s="423" t="s">
        <v>1231</v>
      </c>
      <c r="J67" s="424"/>
      <c r="K67" s="424"/>
      <c r="L67" s="424"/>
      <c r="M67" s="424"/>
      <c r="N67" s="424"/>
      <c r="O67" s="425"/>
      <c r="Q67" s="387"/>
      <c r="R67" s="450" t="s">
        <v>1430</v>
      </c>
      <c r="S67" s="438"/>
      <c r="T67" s="95"/>
      <c r="U67" s="600">
        <v>370</v>
      </c>
      <c r="V67" s="601"/>
      <c r="W67" s="790">
        <f t="shared" si="8"/>
      </c>
      <c r="X67" s="791"/>
      <c r="Y67" s="423" t="s">
        <v>1442</v>
      </c>
      <c r="Z67" s="424"/>
      <c r="AA67" s="424"/>
      <c r="AB67" s="424"/>
      <c r="AC67" s="424"/>
      <c r="AD67" s="424"/>
      <c r="AE67" s="425"/>
    </row>
    <row r="68" spans="1:31" ht="12.75" customHeight="1">
      <c r="A68" s="387"/>
      <c r="B68" s="404" t="s">
        <v>393</v>
      </c>
      <c r="C68" s="405"/>
      <c r="D68" s="96"/>
      <c r="E68" s="778">
        <v>370</v>
      </c>
      <c r="F68" s="779"/>
      <c r="G68" s="792">
        <f t="shared" si="7"/>
      </c>
      <c r="H68" s="793"/>
      <c r="I68" s="466" t="s">
        <v>1232</v>
      </c>
      <c r="J68" s="467"/>
      <c r="K68" s="467"/>
      <c r="L68" s="467"/>
      <c r="M68" s="467"/>
      <c r="N68" s="467"/>
      <c r="O68" s="468"/>
      <c r="Q68" s="387"/>
      <c r="R68" s="450" t="s">
        <v>2513</v>
      </c>
      <c r="S68" s="438"/>
      <c r="T68" s="95"/>
      <c r="U68" s="600">
        <v>230</v>
      </c>
      <c r="V68" s="601"/>
      <c r="W68" s="790">
        <f>IF(T68="","",ROUND(U68*$D$4,-1))</f>
      </c>
      <c r="X68" s="791"/>
      <c r="Y68" s="423" t="s">
        <v>2515</v>
      </c>
      <c r="Z68" s="424"/>
      <c r="AA68" s="424"/>
      <c r="AB68" s="424"/>
      <c r="AC68" s="424"/>
      <c r="AD68" s="424"/>
      <c r="AE68" s="425"/>
    </row>
    <row r="69" spans="1:31" ht="12.75" customHeight="1">
      <c r="A69" s="388"/>
      <c r="B69" s="406" t="s">
        <v>999</v>
      </c>
      <c r="C69" s="407"/>
      <c r="D69" s="414"/>
      <c r="E69" s="604">
        <f>SUBTOTAL(9,E56:F68)</f>
        <v>4180</v>
      </c>
      <c r="F69" s="605"/>
      <c r="G69" s="604">
        <f>SUBTOTAL(9,G56:H68)</f>
        <v>0</v>
      </c>
      <c r="H69" s="605"/>
      <c r="I69" s="415"/>
      <c r="J69" s="416"/>
      <c r="K69" s="416"/>
      <c r="L69" s="416"/>
      <c r="M69" s="416"/>
      <c r="N69" s="416"/>
      <c r="O69" s="417"/>
      <c r="Q69" s="387"/>
      <c r="R69" s="450" t="s">
        <v>2514</v>
      </c>
      <c r="S69" s="438"/>
      <c r="T69" s="95"/>
      <c r="U69" s="600">
        <v>230</v>
      </c>
      <c r="V69" s="601"/>
      <c r="W69" s="790">
        <f t="shared" si="8"/>
      </c>
      <c r="X69" s="791"/>
      <c r="Y69" s="423" t="s">
        <v>2516</v>
      </c>
      <c r="Z69" s="424"/>
      <c r="AA69" s="424"/>
      <c r="AB69" s="424"/>
      <c r="AC69" s="424"/>
      <c r="AD69" s="424"/>
      <c r="AE69" s="425"/>
    </row>
    <row r="70" spans="1:31" ht="12.75" customHeight="1">
      <c r="A70" s="386" t="s">
        <v>31</v>
      </c>
      <c r="B70" s="399" t="s">
        <v>352</v>
      </c>
      <c r="C70" s="400"/>
      <c r="D70" s="59"/>
      <c r="E70" s="641">
        <v>350</v>
      </c>
      <c r="F70" s="642"/>
      <c r="G70" s="796">
        <f>IF(D70="","",ROUND(E70*$D$4,-1))</f>
      </c>
      <c r="H70" s="797"/>
      <c r="I70" s="516" t="s">
        <v>1233</v>
      </c>
      <c r="J70" s="517"/>
      <c r="K70" s="517"/>
      <c r="L70" s="517"/>
      <c r="M70" s="517"/>
      <c r="N70" s="517"/>
      <c r="O70" s="518"/>
      <c r="Q70" s="387"/>
      <c r="R70" s="450" t="s">
        <v>2493</v>
      </c>
      <c r="S70" s="438"/>
      <c r="T70" s="95"/>
      <c r="U70" s="600">
        <v>220</v>
      </c>
      <c r="V70" s="601"/>
      <c r="W70" s="790">
        <f>IF(T70="","",ROUND(U70*$D$4,-1))</f>
      </c>
      <c r="X70" s="791"/>
      <c r="Y70" s="423" t="s">
        <v>2496</v>
      </c>
      <c r="Z70" s="424"/>
      <c r="AA70" s="424"/>
      <c r="AB70" s="424"/>
      <c r="AC70" s="424"/>
      <c r="AD70" s="424"/>
      <c r="AE70" s="425"/>
    </row>
    <row r="71" spans="1:31" ht="12.75" customHeight="1">
      <c r="A71" s="387"/>
      <c r="B71" s="392" t="s">
        <v>353</v>
      </c>
      <c r="C71" s="381"/>
      <c r="D71" s="60"/>
      <c r="E71" s="610">
        <v>530</v>
      </c>
      <c r="F71" s="611"/>
      <c r="G71" s="790">
        <f>IF(D71="","",ROUND(E71*$D$4,-1))</f>
      </c>
      <c r="H71" s="791"/>
      <c r="I71" s="423" t="s">
        <v>1234</v>
      </c>
      <c r="J71" s="424"/>
      <c r="K71" s="424"/>
      <c r="L71" s="424"/>
      <c r="M71" s="424"/>
      <c r="N71" s="424"/>
      <c r="O71" s="425"/>
      <c r="Q71" s="387"/>
      <c r="R71" s="450" t="s">
        <v>2494</v>
      </c>
      <c r="S71" s="438"/>
      <c r="T71" s="95"/>
      <c r="U71" s="600">
        <v>240</v>
      </c>
      <c r="V71" s="601"/>
      <c r="W71" s="790">
        <f>IF(T71="","",ROUND(U71*$D$4,-1))</f>
      </c>
      <c r="X71" s="791"/>
      <c r="Y71" s="423" t="s">
        <v>2495</v>
      </c>
      <c r="Z71" s="424"/>
      <c r="AA71" s="424"/>
      <c r="AB71" s="424"/>
      <c r="AC71" s="424"/>
      <c r="AD71" s="424"/>
      <c r="AE71" s="425"/>
    </row>
    <row r="72" spans="1:31" ht="12.75" customHeight="1">
      <c r="A72" s="387"/>
      <c r="B72" s="392" t="s">
        <v>354</v>
      </c>
      <c r="C72" s="381"/>
      <c r="D72" s="95"/>
      <c r="E72" s="610">
        <v>410</v>
      </c>
      <c r="F72" s="611"/>
      <c r="G72" s="790">
        <f>IF(D72="","",ROUND(E72*$D$4,-1))</f>
      </c>
      <c r="H72" s="791"/>
      <c r="I72" s="423" t="s">
        <v>1235</v>
      </c>
      <c r="J72" s="424"/>
      <c r="K72" s="424"/>
      <c r="L72" s="424"/>
      <c r="M72" s="424"/>
      <c r="N72" s="424"/>
      <c r="O72" s="425"/>
      <c r="Q72" s="387"/>
      <c r="R72" s="450" t="s">
        <v>852</v>
      </c>
      <c r="S72" s="438"/>
      <c r="T72" s="95"/>
      <c r="U72" s="600">
        <v>220</v>
      </c>
      <c r="V72" s="601"/>
      <c r="W72" s="790">
        <f t="shared" si="8"/>
      </c>
      <c r="X72" s="791"/>
      <c r="Y72" s="423" t="s">
        <v>853</v>
      </c>
      <c r="Z72" s="424"/>
      <c r="AA72" s="424"/>
      <c r="AB72" s="424"/>
      <c r="AC72" s="424"/>
      <c r="AD72" s="424"/>
      <c r="AE72" s="425"/>
    </row>
    <row r="73" spans="1:31" ht="12.75" customHeight="1">
      <c r="A73" s="387"/>
      <c r="B73" s="392" t="s">
        <v>1582</v>
      </c>
      <c r="C73" s="381"/>
      <c r="D73" s="95"/>
      <c r="E73" s="610">
        <v>190</v>
      </c>
      <c r="F73" s="611"/>
      <c r="G73" s="790">
        <f>IF(D73="","",ROUND(E73*$D$4,-1))</f>
      </c>
      <c r="H73" s="791"/>
      <c r="I73" s="423" t="s">
        <v>1584</v>
      </c>
      <c r="J73" s="424"/>
      <c r="K73" s="424"/>
      <c r="L73" s="424"/>
      <c r="M73" s="424"/>
      <c r="N73" s="424"/>
      <c r="O73" s="425"/>
      <c r="Q73" s="387"/>
      <c r="R73" s="450" t="s">
        <v>1427</v>
      </c>
      <c r="S73" s="438"/>
      <c r="T73" s="95"/>
      <c r="U73" s="600">
        <v>290</v>
      </c>
      <c r="V73" s="601"/>
      <c r="W73" s="790">
        <f>IF(T73="","",ROUND(U73*$D$4,-1))</f>
      </c>
      <c r="X73" s="791"/>
      <c r="Y73" s="423" t="s">
        <v>1434</v>
      </c>
      <c r="Z73" s="424"/>
      <c r="AA73" s="424"/>
      <c r="AB73" s="424"/>
      <c r="AC73" s="424"/>
      <c r="AD73" s="424"/>
      <c r="AE73" s="425"/>
    </row>
    <row r="74" spans="1:31" ht="12.75" customHeight="1">
      <c r="A74" s="387"/>
      <c r="B74" s="404" t="s">
        <v>1583</v>
      </c>
      <c r="C74" s="405"/>
      <c r="D74" s="95"/>
      <c r="E74" s="778">
        <v>220</v>
      </c>
      <c r="F74" s="779"/>
      <c r="G74" s="792">
        <f>IF(D74="","",ROUND(E74*$D$4,-1))</f>
      </c>
      <c r="H74" s="793"/>
      <c r="I74" s="578" t="s">
        <v>1585</v>
      </c>
      <c r="J74" s="579"/>
      <c r="K74" s="579"/>
      <c r="L74" s="579"/>
      <c r="M74" s="579"/>
      <c r="N74" s="579"/>
      <c r="O74" s="580"/>
      <c r="P74" s="15"/>
      <c r="Q74" s="387"/>
      <c r="R74" s="450" t="s">
        <v>1428</v>
      </c>
      <c r="S74" s="438"/>
      <c r="T74" s="95"/>
      <c r="U74" s="600">
        <v>290</v>
      </c>
      <c r="V74" s="601"/>
      <c r="W74" s="790">
        <f t="shared" si="8"/>
      </c>
      <c r="X74" s="791"/>
      <c r="Y74" s="544" t="s">
        <v>1437</v>
      </c>
      <c r="Z74" s="545"/>
      <c r="AA74" s="545"/>
      <c r="AB74" s="545"/>
      <c r="AC74" s="545"/>
      <c r="AD74" s="545"/>
      <c r="AE74" s="546"/>
    </row>
    <row r="75" spans="1:31" ht="12.75" customHeight="1">
      <c r="A75" s="388"/>
      <c r="B75" s="406" t="s">
        <v>999</v>
      </c>
      <c r="C75" s="407"/>
      <c r="D75" s="414"/>
      <c r="E75" s="604">
        <f>SUBTOTAL(9,E70:F74)</f>
        <v>1700</v>
      </c>
      <c r="F75" s="605"/>
      <c r="G75" s="604">
        <f>SUBTOTAL(9,G70:H74)</f>
        <v>0</v>
      </c>
      <c r="H75" s="605"/>
      <c r="I75" s="415"/>
      <c r="J75" s="416"/>
      <c r="K75" s="416"/>
      <c r="L75" s="416"/>
      <c r="M75" s="416"/>
      <c r="N75" s="416"/>
      <c r="O75" s="417"/>
      <c r="P75" s="15"/>
      <c r="Q75" s="388"/>
      <c r="R75" s="406" t="s">
        <v>999</v>
      </c>
      <c r="S75" s="407"/>
      <c r="T75" s="414"/>
      <c r="U75" s="604">
        <f>SUBTOTAL(9,U42:V74)</f>
        <v>9090</v>
      </c>
      <c r="V75" s="605"/>
      <c r="W75" s="771">
        <f>SUBTOTAL(9,W42:X74)</f>
        <v>0</v>
      </c>
      <c r="X75" s="772"/>
      <c r="Y75" s="415"/>
      <c r="Z75" s="416"/>
      <c r="AA75" s="416"/>
      <c r="AB75" s="416"/>
      <c r="AC75" s="416"/>
      <c r="AD75" s="416"/>
      <c r="AE75" s="417"/>
    </row>
    <row r="76" spans="1:31" ht="12.75" customHeight="1">
      <c r="A76" s="386" t="s">
        <v>30</v>
      </c>
      <c r="B76" s="399" t="s">
        <v>749</v>
      </c>
      <c r="C76" s="400"/>
      <c r="D76" s="59"/>
      <c r="E76" s="641">
        <v>220</v>
      </c>
      <c r="F76" s="642"/>
      <c r="G76" s="796">
        <f aca="true" t="shared" si="9" ref="G76:G90">IF(D76="","",ROUND(E76*$D$4,-1))</f>
      </c>
      <c r="H76" s="797"/>
      <c r="I76" s="516" t="s">
        <v>1236</v>
      </c>
      <c r="J76" s="517"/>
      <c r="K76" s="517"/>
      <c r="L76" s="517"/>
      <c r="M76" s="517"/>
      <c r="N76" s="517"/>
      <c r="O76" s="518"/>
      <c r="P76" s="15"/>
      <c r="R76" s="20"/>
      <c r="S76" s="20"/>
      <c r="T76" s="20"/>
      <c r="U76" s="26"/>
      <c r="V76" s="26"/>
      <c r="W76" s="22"/>
      <c r="X76" s="22"/>
      <c r="Y76" s="23"/>
      <c r="Z76" s="23"/>
      <c r="AA76" s="23"/>
      <c r="AB76" s="23"/>
      <c r="AC76" s="23"/>
      <c r="AD76" s="23"/>
      <c r="AE76" s="23"/>
    </row>
    <row r="77" spans="1:31" ht="12.75" customHeight="1">
      <c r="A77" s="387"/>
      <c r="B77" s="392" t="s">
        <v>2489</v>
      </c>
      <c r="C77" s="381"/>
      <c r="D77" s="60"/>
      <c r="E77" s="610">
        <v>130</v>
      </c>
      <c r="F77" s="611"/>
      <c r="G77" s="790">
        <f>IF(D77="","",ROUND(E77*$D$4,-1))</f>
      </c>
      <c r="H77" s="791"/>
      <c r="I77" s="423" t="s">
        <v>2491</v>
      </c>
      <c r="J77" s="424"/>
      <c r="K77" s="424"/>
      <c r="L77" s="424"/>
      <c r="M77" s="424"/>
      <c r="N77" s="424"/>
      <c r="O77" s="425"/>
      <c r="P77" s="15"/>
      <c r="Q77" s="13"/>
      <c r="R77" s="519" t="s">
        <v>215</v>
      </c>
      <c r="S77" s="496"/>
      <c r="T77" s="799"/>
      <c r="U77" s="800" t="s">
        <v>996</v>
      </c>
      <c r="V77" s="799"/>
      <c r="W77" s="807" t="s">
        <v>997</v>
      </c>
      <c r="X77" s="808"/>
      <c r="Y77" s="800" t="s">
        <v>216</v>
      </c>
      <c r="Z77" s="496"/>
      <c r="AA77" s="496"/>
      <c r="AB77" s="496"/>
      <c r="AC77" s="496"/>
      <c r="AD77" s="496"/>
      <c r="AE77" s="497"/>
    </row>
    <row r="78" spans="1:31" ht="12.75" customHeight="1">
      <c r="A78" s="387"/>
      <c r="B78" s="392" t="s">
        <v>2490</v>
      </c>
      <c r="C78" s="381"/>
      <c r="D78" s="60"/>
      <c r="E78" s="610">
        <v>170</v>
      </c>
      <c r="F78" s="611"/>
      <c r="G78" s="790">
        <f t="shared" si="9"/>
      </c>
      <c r="H78" s="791"/>
      <c r="I78" s="423" t="s">
        <v>2492</v>
      </c>
      <c r="J78" s="424"/>
      <c r="K78" s="424"/>
      <c r="L78" s="424"/>
      <c r="M78" s="424"/>
      <c r="N78" s="424"/>
      <c r="O78" s="425"/>
      <c r="Q78" s="386" t="s">
        <v>292</v>
      </c>
      <c r="R78" s="451" t="s">
        <v>284</v>
      </c>
      <c r="S78" s="442"/>
      <c r="T78" s="59"/>
      <c r="U78" s="637">
        <v>310</v>
      </c>
      <c r="V78" s="638"/>
      <c r="W78" s="796">
        <f>IF(T78="","",ROUND(U78*$D$4,-1))</f>
      </c>
      <c r="X78" s="797"/>
      <c r="Y78" s="516" t="s">
        <v>280</v>
      </c>
      <c r="Z78" s="517"/>
      <c r="AA78" s="517"/>
      <c r="AB78" s="517"/>
      <c r="AC78" s="517"/>
      <c r="AD78" s="517"/>
      <c r="AE78" s="518"/>
    </row>
    <row r="79" spans="1:31" ht="12.75" customHeight="1">
      <c r="A79" s="387"/>
      <c r="B79" s="392" t="s">
        <v>465</v>
      </c>
      <c r="C79" s="381"/>
      <c r="D79" s="95"/>
      <c r="E79" s="610">
        <v>420</v>
      </c>
      <c r="F79" s="611"/>
      <c r="G79" s="790">
        <f t="shared" si="9"/>
      </c>
      <c r="H79" s="791"/>
      <c r="I79" s="423" t="s">
        <v>1237</v>
      </c>
      <c r="J79" s="424"/>
      <c r="K79" s="424"/>
      <c r="L79" s="424"/>
      <c r="M79" s="424"/>
      <c r="N79" s="424"/>
      <c r="O79" s="425"/>
      <c r="P79" s="15"/>
      <c r="Q79" s="387"/>
      <c r="R79" s="450" t="s">
        <v>1508</v>
      </c>
      <c r="S79" s="438"/>
      <c r="T79" s="65"/>
      <c r="U79" s="600">
        <v>210</v>
      </c>
      <c r="V79" s="601"/>
      <c r="W79" s="790">
        <f>IF(T79="","",ROUND(U79*$D$4,-1))</f>
      </c>
      <c r="X79" s="791"/>
      <c r="Y79" s="423" t="s">
        <v>1510</v>
      </c>
      <c r="Z79" s="424"/>
      <c r="AA79" s="424"/>
      <c r="AB79" s="424"/>
      <c r="AC79" s="424"/>
      <c r="AD79" s="424"/>
      <c r="AE79" s="425"/>
    </row>
    <row r="80" spans="1:31" ht="12.75" customHeight="1">
      <c r="A80" s="387"/>
      <c r="B80" s="392" t="s">
        <v>466</v>
      </c>
      <c r="C80" s="381"/>
      <c r="D80" s="95"/>
      <c r="E80" s="610">
        <v>430</v>
      </c>
      <c r="F80" s="611"/>
      <c r="G80" s="790">
        <f>IF(D80="","",ROUND(E80*$D$4,-1))</f>
      </c>
      <c r="H80" s="791"/>
      <c r="I80" s="423" t="s">
        <v>1238</v>
      </c>
      <c r="J80" s="424"/>
      <c r="K80" s="424"/>
      <c r="L80" s="424"/>
      <c r="M80" s="424"/>
      <c r="N80" s="424"/>
      <c r="O80" s="425"/>
      <c r="P80" s="15"/>
      <c r="Q80" s="387"/>
      <c r="R80" s="450" t="s">
        <v>1509</v>
      </c>
      <c r="S80" s="438"/>
      <c r="T80" s="96"/>
      <c r="U80" s="600">
        <v>240</v>
      </c>
      <c r="V80" s="601"/>
      <c r="W80" s="790">
        <f>IF(T80="","",ROUND(U80*$D$4,-1))</f>
      </c>
      <c r="X80" s="791"/>
      <c r="Y80" s="423" t="s">
        <v>1511</v>
      </c>
      <c r="Z80" s="424"/>
      <c r="AA80" s="424"/>
      <c r="AB80" s="424"/>
      <c r="AC80" s="424"/>
      <c r="AD80" s="424"/>
      <c r="AE80" s="425"/>
    </row>
    <row r="81" spans="1:31" ht="12.75" customHeight="1">
      <c r="A81" s="387"/>
      <c r="B81" s="392" t="s">
        <v>467</v>
      </c>
      <c r="C81" s="381"/>
      <c r="D81" s="95"/>
      <c r="E81" s="610">
        <v>410</v>
      </c>
      <c r="F81" s="611"/>
      <c r="G81" s="790">
        <f>IF(D81="","",ROUND(E81*$D$4,-1))</f>
      </c>
      <c r="H81" s="791"/>
      <c r="I81" s="423" t="s">
        <v>1239</v>
      </c>
      <c r="J81" s="424"/>
      <c r="K81" s="424"/>
      <c r="L81" s="424"/>
      <c r="M81" s="424"/>
      <c r="N81" s="424"/>
      <c r="O81" s="425"/>
      <c r="P81" s="15"/>
      <c r="Q81" s="387"/>
      <c r="R81" s="450" t="s">
        <v>2528</v>
      </c>
      <c r="S81" s="438"/>
      <c r="T81" s="96"/>
      <c r="U81" s="600">
        <v>340</v>
      </c>
      <c r="V81" s="601"/>
      <c r="W81" s="790">
        <f>IF(T81="","",ROUND(U81*$D$4,-1))</f>
      </c>
      <c r="X81" s="791"/>
      <c r="Y81" s="423" t="s">
        <v>2529</v>
      </c>
      <c r="Z81" s="424"/>
      <c r="AA81" s="424"/>
      <c r="AB81" s="424"/>
      <c r="AC81" s="424"/>
      <c r="AD81" s="424"/>
      <c r="AE81" s="425"/>
    </row>
    <row r="82" spans="1:31" ht="12.75" customHeight="1">
      <c r="A82" s="387"/>
      <c r="B82" s="392" t="s">
        <v>468</v>
      </c>
      <c r="C82" s="381"/>
      <c r="D82" s="95"/>
      <c r="E82" s="610">
        <v>350</v>
      </c>
      <c r="F82" s="611"/>
      <c r="G82" s="790">
        <f t="shared" si="9"/>
      </c>
      <c r="H82" s="791"/>
      <c r="I82" s="423" t="s">
        <v>1240</v>
      </c>
      <c r="J82" s="424"/>
      <c r="K82" s="424"/>
      <c r="L82" s="424"/>
      <c r="M82" s="424"/>
      <c r="N82" s="424"/>
      <c r="O82" s="425"/>
      <c r="P82" s="15"/>
      <c r="Q82" s="387"/>
      <c r="R82" s="450" t="s">
        <v>285</v>
      </c>
      <c r="S82" s="438"/>
      <c r="T82" s="96"/>
      <c r="U82" s="600">
        <v>160</v>
      </c>
      <c r="V82" s="601"/>
      <c r="W82" s="790">
        <f aca="true" t="shared" si="10" ref="W82:W88">IF(T82="","",ROUND(U82*$D$4,-1))</f>
      </c>
      <c r="X82" s="791"/>
      <c r="Y82" s="423" t="s">
        <v>281</v>
      </c>
      <c r="Z82" s="424"/>
      <c r="AA82" s="424"/>
      <c r="AB82" s="424"/>
      <c r="AC82" s="424"/>
      <c r="AD82" s="424"/>
      <c r="AE82" s="425"/>
    </row>
    <row r="83" spans="1:31" ht="12.75" customHeight="1">
      <c r="A83" s="387"/>
      <c r="B83" s="392" t="s">
        <v>745</v>
      </c>
      <c r="C83" s="381"/>
      <c r="D83" s="95"/>
      <c r="E83" s="610">
        <v>280</v>
      </c>
      <c r="F83" s="611"/>
      <c r="G83" s="790">
        <f t="shared" si="9"/>
      </c>
      <c r="H83" s="791"/>
      <c r="I83" s="423" t="s">
        <v>748</v>
      </c>
      <c r="J83" s="424"/>
      <c r="K83" s="424"/>
      <c r="L83" s="424"/>
      <c r="M83" s="424"/>
      <c r="N83" s="424"/>
      <c r="O83" s="425"/>
      <c r="Q83" s="387"/>
      <c r="R83" s="450" t="s">
        <v>286</v>
      </c>
      <c r="S83" s="438"/>
      <c r="T83" s="96"/>
      <c r="U83" s="600">
        <v>330</v>
      </c>
      <c r="V83" s="601"/>
      <c r="W83" s="790">
        <f t="shared" si="10"/>
      </c>
      <c r="X83" s="791"/>
      <c r="Y83" s="423" t="s">
        <v>1522</v>
      </c>
      <c r="Z83" s="424"/>
      <c r="AA83" s="424"/>
      <c r="AB83" s="424"/>
      <c r="AC83" s="424"/>
      <c r="AD83" s="424"/>
      <c r="AE83" s="425"/>
    </row>
    <row r="84" spans="1:31" ht="12.75" customHeight="1">
      <c r="A84" s="387"/>
      <c r="B84" s="392" t="s">
        <v>746</v>
      </c>
      <c r="C84" s="381"/>
      <c r="D84" s="95"/>
      <c r="E84" s="610">
        <v>220</v>
      </c>
      <c r="F84" s="611"/>
      <c r="G84" s="790">
        <f t="shared" si="9"/>
      </c>
      <c r="H84" s="791"/>
      <c r="I84" s="423" t="s">
        <v>747</v>
      </c>
      <c r="J84" s="424"/>
      <c r="K84" s="424"/>
      <c r="L84" s="424"/>
      <c r="M84" s="424"/>
      <c r="N84" s="424"/>
      <c r="O84" s="425"/>
      <c r="Q84" s="387"/>
      <c r="R84" s="450" t="s">
        <v>289</v>
      </c>
      <c r="S84" s="438"/>
      <c r="T84" s="96"/>
      <c r="U84" s="600">
        <v>360</v>
      </c>
      <c r="V84" s="601"/>
      <c r="W84" s="790">
        <f t="shared" si="10"/>
      </c>
      <c r="X84" s="791"/>
      <c r="Y84" s="423" t="s">
        <v>808</v>
      </c>
      <c r="Z84" s="424"/>
      <c r="AA84" s="424"/>
      <c r="AB84" s="424"/>
      <c r="AC84" s="424"/>
      <c r="AD84" s="424"/>
      <c r="AE84" s="425"/>
    </row>
    <row r="85" spans="1:31" ht="12.75" customHeight="1">
      <c r="A85" s="387"/>
      <c r="B85" s="392" t="s">
        <v>470</v>
      </c>
      <c r="C85" s="381"/>
      <c r="D85" s="95"/>
      <c r="E85" s="610">
        <v>290</v>
      </c>
      <c r="F85" s="611"/>
      <c r="G85" s="790">
        <f t="shared" si="9"/>
      </c>
      <c r="H85" s="791"/>
      <c r="I85" s="423" t="s">
        <v>1241</v>
      </c>
      <c r="J85" s="424"/>
      <c r="K85" s="424"/>
      <c r="L85" s="424"/>
      <c r="M85" s="424"/>
      <c r="N85" s="424"/>
      <c r="O85" s="425"/>
      <c r="P85" s="15"/>
      <c r="Q85" s="387"/>
      <c r="R85" s="450" t="s">
        <v>290</v>
      </c>
      <c r="S85" s="438"/>
      <c r="T85" s="96"/>
      <c r="U85" s="600">
        <v>370</v>
      </c>
      <c r="V85" s="601"/>
      <c r="W85" s="790">
        <f t="shared" si="10"/>
      </c>
      <c r="X85" s="791"/>
      <c r="Y85" s="423" t="s">
        <v>809</v>
      </c>
      <c r="Z85" s="424"/>
      <c r="AA85" s="424"/>
      <c r="AB85" s="424"/>
      <c r="AC85" s="424"/>
      <c r="AD85" s="424"/>
      <c r="AE85" s="425"/>
    </row>
    <row r="86" spans="1:31" ht="12.75" customHeight="1">
      <c r="A86" s="387"/>
      <c r="B86" s="392" t="s">
        <v>523</v>
      </c>
      <c r="C86" s="381"/>
      <c r="D86" s="95"/>
      <c r="E86" s="610">
        <v>410</v>
      </c>
      <c r="F86" s="611"/>
      <c r="G86" s="790">
        <f t="shared" si="9"/>
      </c>
      <c r="H86" s="791"/>
      <c r="I86" s="423" t="s">
        <v>1242</v>
      </c>
      <c r="J86" s="424"/>
      <c r="K86" s="424"/>
      <c r="L86" s="424"/>
      <c r="M86" s="424"/>
      <c r="N86" s="424"/>
      <c r="O86" s="425"/>
      <c r="Q86" s="387"/>
      <c r="R86" s="450" t="s">
        <v>287</v>
      </c>
      <c r="S86" s="438"/>
      <c r="T86" s="96"/>
      <c r="U86" s="600">
        <v>290</v>
      </c>
      <c r="V86" s="601"/>
      <c r="W86" s="790">
        <f>IF(T86="","",ROUND(U86*$D$4,-1))</f>
      </c>
      <c r="X86" s="791"/>
      <c r="Y86" s="423" t="s">
        <v>282</v>
      </c>
      <c r="Z86" s="424"/>
      <c r="AA86" s="424"/>
      <c r="AB86" s="424"/>
      <c r="AC86" s="424"/>
      <c r="AD86" s="424"/>
      <c r="AE86" s="425"/>
    </row>
    <row r="87" spans="1:31" ht="12.75" customHeight="1">
      <c r="A87" s="387"/>
      <c r="B87" s="392" t="s">
        <v>1562</v>
      </c>
      <c r="C87" s="381"/>
      <c r="D87" s="95"/>
      <c r="E87" s="600">
        <v>180</v>
      </c>
      <c r="F87" s="601"/>
      <c r="G87" s="790">
        <f>IF(D87="","",ROUND(E87*$D$4,-1))</f>
      </c>
      <c r="H87" s="791"/>
      <c r="I87" s="401" t="s">
        <v>1563</v>
      </c>
      <c r="J87" s="402"/>
      <c r="K87" s="402"/>
      <c r="L87" s="402"/>
      <c r="M87" s="402"/>
      <c r="N87" s="402"/>
      <c r="O87" s="403"/>
      <c r="P87" s="15"/>
      <c r="Q87" s="387"/>
      <c r="R87" s="450" t="s">
        <v>288</v>
      </c>
      <c r="S87" s="438"/>
      <c r="T87" s="95"/>
      <c r="U87" s="600">
        <v>200</v>
      </c>
      <c r="V87" s="601"/>
      <c r="W87" s="790">
        <f>IF(T87="","",ROUND(U87*$D$4,-1))</f>
      </c>
      <c r="X87" s="791"/>
      <c r="Y87" s="423" t="s">
        <v>283</v>
      </c>
      <c r="Z87" s="424"/>
      <c r="AA87" s="424"/>
      <c r="AB87" s="424"/>
      <c r="AC87" s="424"/>
      <c r="AD87" s="424"/>
      <c r="AE87" s="425"/>
    </row>
    <row r="88" spans="1:31" ht="12.75" customHeight="1">
      <c r="A88" s="387"/>
      <c r="B88" s="392" t="s">
        <v>1564</v>
      </c>
      <c r="C88" s="381"/>
      <c r="D88" s="95"/>
      <c r="E88" s="600">
        <v>290</v>
      </c>
      <c r="F88" s="601"/>
      <c r="G88" s="790">
        <f t="shared" si="9"/>
      </c>
      <c r="H88" s="791"/>
      <c r="I88" s="401" t="s">
        <v>1565</v>
      </c>
      <c r="J88" s="402"/>
      <c r="K88" s="402"/>
      <c r="L88" s="402"/>
      <c r="M88" s="402"/>
      <c r="N88" s="402"/>
      <c r="O88" s="403"/>
      <c r="Q88" s="387"/>
      <c r="R88" s="801" t="s">
        <v>2418</v>
      </c>
      <c r="S88" s="802"/>
      <c r="T88" s="96"/>
      <c r="U88" s="803">
        <v>220</v>
      </c>
      <c r="V88" s="804"/>
      <c r="W88" s="805">
        <f t="shared" si="10"/>
      </c>
      <c r="X88" s="806"/>
      <c r="Y88" s="578" t="s">
        <v>2420</v>
      </c>
      <c r="Z88" s="579"/>
      <c r="AA88" s="579"/>
      <c r="AB88" s="579"/>
      <c r="AC88" s="579"/>
      <c r="AD88" s="579"/>
      <c r="AE88" s="580"/>
    </row>
    <row r="89" spans="1:31" ht="12.75" customHeight="1">
      <c r="A89" s="387"/>
      <c r="B89" s="392" t="s">
        <v>473</v>
      </c>
      <c r="C89" s="381"/>
      <c r="D89" s="95"/>
      <c r="E89" s="600">
        <v>450</v>
      </c>
      <c r="F89" s="601"/>
      <c r="G89" s="790">
        <f t="shared" si="9"/>
      </c>
      <c r="H89" s="791"/>
      <c r="I89" s="401" t="s">
        <v>1243</v>
      </c>
      <c r="J89" s="402"/>
      <c r="K89" s="402"/>
      <c r="L89" s="402"/>
      <c r="M89" s="402"/>
      <c r="N89" s="402"/>
      <c r="O89" s="403"/>
      <c r="P89" s="15"/>
      <c r="Q89" s="388"/>
      <c r="R89" s="406" t="s">
        <v>999</v>
      </c>
      <c r="S89" s="407"/>
      <c r="T89" s="414"/>
      <c r="U89" s="604">
        <f>SUBTOTAL(9,U78:V88)</f>
        <v>3030</v>
      </c>
      <c r="V89" s="605"/>
      <c r="W89" s="419">
        <f>SUBTOTAL(9,W78:X88)</f>
        <v>0</v>
      </c>
      <c r="X89" s="420"/>
      <c r="Y89" s="415"/>
      <c r="Z89" s="416"/>
      <c r="AA89" s="416"/>
      <c r="AB89" s="416"/>
      <c r="AC89" s="416"/>
      <c r="AD89" s="416"/>
      <c r="AE89" s="417"/>
    </row>
    <row r="90" spans="1:31" ht="12.75" customHeight="1">
      <c r="A90" s="387"/>
      <c r="B90" s="404" t="s">
        <v>474</v>
      </c>
      <c r="C90" s="405"/>
      <c r="D90" s="95"/>
      <c r="E90" s="760">
        <v>380</v>
      </c>
      <c r="F90" s="761"/>
      <c r="G90" s="792">
        <f t="shared" si="9"/>
      </c>
      <c r="H90" s="793"/>
      <c r="I90" s="389" t="s">
        <v>1244</v>
      </c>
      <c r="J90" s="390"/>
      <c r="K90" s="390"/>
      <c r="L90" s="390"/>
      <c r="M90" s="390"/>
      <c r="N90" s="390"/>
      <c r="O90" s="391"/>
      <c r="P90" s="15"/>
      <c r="Q90" s="13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388"/>
      <c r="B91" s="406" t="s">
        <v>999</v>
      </c>
      <c r="C91" s="407"/>
      <c r="D91" s="408"/>
      <c r="E91" s="604">
        <f>SUBTOTAL(9,E76:F90)</f>
        <v>4630</v>
      </c>
      <c r="F91" s="605"/>
      <c r="G91" s="604">
        <f>SUBTOTAL(9,G76:H90)</f>
        <v>0</v>
      </c>
      <c r="H91" s="605"/>
      <c r="I91" s="616"/>
      <c r="J91" s="501"/>
      <c r="K91" s="501"/>
      <c r="L91" s="501"/>
      <c r="M91" s="501"/>
      <c r="N91" s="501"/>
      <c r="O91" s="617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523" t="s">
        <v>1250</v>
      </c>
      <c r="R92" s="499"/>
      <c r="S92" s="499"/>
      <c r="T92" s="524"/>
      <c r="U92" s="798">
        <f>SUBTOTAL(9,E6:F91,U6:V89)</f>
        <v>48540</v>
      </c>
      <c r="V92" s="688"/>
      <c r="W92" s="798">
        <f>SUBTOTAL(9,G6:H91,W6:X89)</f>
        <v>0</v>
      </c>
      <c r="X92" s="688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592" t="str">
        <f>'集計表'!A131</f>
        <v>株式会社毎日メディアサービス山口</v>
      </c>
      <c r="B94" s="592"/>
      <c r="C94" s="592"/>
      <c r="D94" s="592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592"/>
      <c r="AE94" s="592"/>
    </row>
    <row r="95" spans="2:15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ht="12.75" customHeight="1"/>
    <row r="97" spans="2:15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ht="12.75" customHeight="1"/>
    <row r="99" ht="12.75" customHeight="1"/>
    <row r="100" ht="12.75" customHeight="1"/>
    <row r="101" ht="12.75" customHeight="1"/>
    <row r="102" ht="12.75" customHeight="1"/>
  </sheetData>
  <sheetProtection password="DE98" sheet="1"/>
  <protectedRanges>
    <protectedRange sqref="D4 D70:D74 D6:D15 G6:H15 W6:X34 G70:H74 T6:T14 T16:T21 T23:T40 G56:H68 D56:D68 D32:D54 W90:X595 D17:D30 D76:D90 G76:H90 G17:H30 T42:T74 W37:X76 G32:H54" name="範囲1"/>
    <protectedRange sqref="T78:T88" name="範囲1_1"/>
    <protectedRange sqref="W78:X88" name="範囲1_4"/>
  </protectedRanges>
  <mergeCells count="717">
    <mergeCell ref="R86:S86"/>
    <mergeCell ref="Y68:AE68"/>
    <mergeCell ref="Q92:T92"/>
    <mergeCell ref="Q78:Q89"/>
    <mergeCell ref="Y70:AE70"/>
    <mergeCell ref="R81:S81"/>
    <mergeCell ref="U81:V81"/>
    <mergeCell ref="U80:V80"/>
    <mergeCell ref="W80:X80"/>
    <mergeCell ref="Y75:AE75"/>
    <mergeCell ref="Y74:AE74"/>
    <mergeCell ref="U78:V78"/>
    <mergeCell ref="W78:X78"/>
    <mergeCell ref="U77:V77"/>
    <mergeCell ref="W77:X77"/>
    <mergeCell ref="R82:S82"/>
    <mergeCell ref="E82:F82"/>
    <mergeCell ref="E78:F78"/>
    <mergeCell ref="R85:S85"/>
    <mergeCell ref="R78:S78"/>
    <mergeCell ref="I80:O80"/>
    <mergeCell ref="I79:O79"/>
    <mergeCell ref="G79:H79"/>
    <mergeCell ref="G78:H78"/>
    <mergeCell ref="G46:H46"/>
    <mergeCell ref="E53:F53"/>
    <mergeCell ref="E77:F77"/>
    <mergeCell ref="G77:H77"/>
    <mergeCell ref="I77:O77"/>
    <mergeCell ref="R70:S70"/>
    <mergeCell ref="G66:H66"/>
    <mergeCell ref="I64:O64"/>
    <mergeCell ref="R52:S52"/>
    <mergeCell ref="I76:O76"/>
    <mergeCell ref="U88:V88"/>
    <mergeCell ref="W88:X88"/>
    <mergeCell ref="Y80:AE80"/>
    <mergeCell ref="U84:V84"/>
    <mergeCell ref="W84:X84"/>
    <mergeCell ref="Y86:AE86"/>
    <mergeCell ref="U87:V87"/>
    <mergeCell ref="W87:X87"/>
    <mergeCell ref="Y83:AE83"/>
    <mergeCell ref="U82:V82"/>
    <mergeCell ref="R88:S88"/>
    <mergeCell ref="Y88:AE88"/>
    <mergeCell ref="Y87:AE87"/>
    <mergeCell ref="W86:X86"/>
    <mergeCell ref="W82:X82"/>
    <mergeCell ref="R89:T89"/>
    <mergeCell ref="U89:V89"/>
    <mergeCell ref="W89:X89"/>
    <mergeCell ref="Y89:AE89"/>
    <mergeCell ref="Y85:AE85"/>
    <mergeCell ref="R87:S87"/>
    <mergeCell ref="W85:X85"/>
    <mergeCell ref="U86:V86"/>
    <mergeCell ref="R83:S83"/>
    <mergeCell ref="Y78:AE78"/>
    <mergeCell ref="R84:S84"/>
    <mergeCell ref="R80:S80"/>
    <mergeCell ref="Y84:AE84"/>
    <mergeCell ref="U83:V83"/>
    <mergeCell ref="W83:X83"/>
    <mergeCell ref="Y54:AE54"/>
    <mergeCell ref="Y82:AE82"/>
    <mergeCell ref="R79:S79"/>
    <mergeCell ref="U79:V79"/>
    <mergeCell ref="W79:X79"/>
    <mergeCell ref="Y79:AE79"/>
    <mergeCell ref="Y77:AE77"/>
    <mergeCell ref="W81:X81"/>
    <mergeCell ref="Y81:AE81"/>
    <mergeCell ref="Y67:AE67"/>
    <mergeCell ref="B51:C51"/>
    <mergeCell ref="Y69:AE69"/>
    <mergeCell ref="Y53:AE53"/>
    <mergeCell ref="E58:F58"/>
    <mergeCell ref="G58:H58"/>
    <mergeCell ref="I58:O58"/>
    <mergeCell ref="I54:O54"/>
    <mergeCell ref="G57:H57"/>
    <mergeCell ref="E57:F57"/>
    <mergeCell ref="E55:F55"/>
    <mergeCell ref="G21:H21"/>
    <mergeCell ref="G24:H24"/>
    <mergeCell ref="G30:H30"/>
    <mergeCell ref="G25:H25"/>
    <mergeCell ref="I46:O46"/>
    <mergeCell ref="B55:D55"/>
    <mergeCell ref="G49:H49"/>
    <mergeCell ref="G53:H53"/>
    <mergeCell ref="E54:F54"/>
    <mergeCell ref="G51:H51"/>
    <mergeCell ref="G45:H45"/>
    <mergeCell ref="G27:H27"/>
    <mergeCell ref="G22:H22"/>
    <mergeCell ref="G29:H29"/>
    <mergeCell ref="G31:H31"/>
    <mergeCell ref="G35:H35"/>
    <mergeCell ref="G43:H43"/>
    <mergeCell ref="G40:H40"/>
    <mergeCell ref="G33:H33"/>
    <mergeCell ref="G23:H23"/>
    <mergeCell ref="G19:H19"/>
    <mergeCell ref="E33:F33"/>
    <mergeCell ref="W27:X27"/>
    <mergeCell ref="W31:X31"/>
    <mergeCell ref="I15:O15"/>
    <mergeCell ref="G17:H17"/>
    <mergeCell ref="G26:H26"/>
    <mergeCell ref="I19:O19"/>
    <mergeCell ref="U25:V25"/>
    <mergeCell ref="G32:H32"/>
    <mergeCell ref="W52:X52"/>
    <mergeCell ref="W50:X50"/>
    <mergeCell ref="Y49:AE49"/>
    <mergeCell ref="Y44:AE44"/>
    <mergeCell ref="Y47:AE47"/>
    <mergeCell ref="Y48:AE48"/>
    <mergeCell ref="W51:X51"/>
    <mergeCell ref="Y50:AE50"/>
    <mergeCell ref="Y52:AE52"/>
    <mergeCell ref="W45:X45"/>
    <mergeCell ref="I40:O40"/>
    <mergeCell ref="R33:S33"/>
    <mergeCell ref="I39:O39"/>
    <mergeCell ref="R36:S36"/>
    <mergeCell ref="G41:H41"/>
    <mergeCell ref="I36:O36"/>
    <mergeCell ref="G36:H36"/>
    <mergeCell ref="I33:O33"/>
    <mergeCell ref="I35:O35"/>
    <mergeCell ref="I38:O38"/>
    <mergeCell ref="Y33:AE33"/>
    <mergeCell ref="W28:X28"/>
    <mergeCell ref="U30:V30"/>
    <mergeCell ref="W29:X29"/>
    <mergeCell ref="U29:V29"/>
    <mergeCell ref="Y34:AE34"/>
    <mergeCell ref="W33:X33"/>
    <mergeCell ref="W32:X32"/>
    <mergeCell ref="Y28:AE28"/>
    <mergeCell ref="R25:S25"/>
    <mergeCell ref="I21:O21"/>
    <mergeCell ref="Q16:Q22"/>
    <mergeCell ref="I22:O22"/>
    <mergeCell ref="R21:S21"/>
    <mergeCell ref="W22:X22"/>
    <mergeCell ref="I26:O26"/>
    <mergeCell ref="U19:V19"/>
    <mergeCell ref="R16:S16"/>
    <mergeCell ref="R17:S17"/>
    <mergeCell ref="W26:X26"/>
    <mergeCell ref="Y31:AE31"/>
    <mergeCell ref="W23:X23"/>
    <mergeCell ref="Y27:AE27"/>
    <mergeCell ref="W25:X25"/>
    <mergeCell ref="Y26:AE26"/>
    <mergeCell ref="Y22:AE22"/>
    <mergeCell ref="W20:X20"/>
    <mergeCell ref="W21:X21"/>
    <mergeCell ref="R18:S18"/>
    <mergeCell ref="U22:V22"/>
    <mergeCell ref="R24:S24"/>
    <mergeCell ref="R27:S27"/>
    <mergeCell ref="R23:S23"/>
    <mergeCell ref="U20:V20"/>
    <mergeCell ref="U18:V18"/>
    <mergeCell ref="U21:V21"/>
    <mergeCell ref="I28:O28"/>
    <mergeCell ref="R22:T22"/>
    <mergeCell ref="Q23:Q41"/>
    <mergeCell ref="I24:O24"/>
    <mergeCell ref="U24:V24"/>
    <mergeCell ref="I29:O29"/>
    <mergeCell ref="I27:O27"/>
    <mergeCell ref="I23:O23"/>
    <mergeCell ref="I34:O34"/>
    <mergeCell ref="G34:H34"/>
    <mergeCell ref="G38:H38"/>
    <mergeCell ref="G37:H37"/>
    <mergeCell ref="I30:O30"/>
    <mergeCell ref="R29:S29"/>
    <mergeCell ref="R26:S26"/>
    <mergeCell ref="U23:V23"/>
    <mergeCell ref="R31:S31"/>
    <mergeCell ref="R28:S28"/>
    <mergeCell ref="W38:X38"/>
    <mergeCell ref="I31:O31"/>
    <mergeCell ref="I32:O32"/>
    <mergeCell ref="I37:O37"/>
    <mergeCell ref="I25:O25"/>
    <mergeCell ref="W16:X16"/>
    <mergeCell ref="Y16:AE16"/>
    <mergeCell ref="W17:X17"/>
    <mergeCell ref="Y17:AE17"/>
    <mergeCell ref="R19:S19"/>
    <mergeCell ref="G39:H39"/>
    <mergeCell ref="Y19:AE19"/>
    <mergeCell ref="Y20:AE20"/>
    <mergeCell ref="W19:X19"/>
    <mergeCell ref="Y24:AE24"/>
    <mergeCell ref="R11:S11"/>
    <mergeCell ref="W15:X15"/>
    <mergeCell ref="W11:X11"/>
    <mergeCell ref="W12:X12"/>
    <mergeCell ref="R13:S13"/>
    <mergeCell ref="U12:V12"/>
    <mergeCell ref="U15:V15"/>
    <mergeCell ref="R15:T15"/>
    <mergeCell ref="W14:X14"/>
    <mergeCell ref="U14:V14"/>
    <mergeCell ref="I12:O12"/>
    <mergeCell ref="R14:S14"/>
    <mergeCell ref="Y14:AE14"/>
    <mergeCell ref="G14:H14"/>
    <mergeCell ref="W13:X13"/>
    <mergeCell ref="G13:H13"/>
    <mergeCell ref="I13:O13"/>
    <mergeCell ref="I14:O14"/>
    <mergeCell ref="U13:V13"/>
    <mergeCell ref="B8:C8"/>
    <mergeCell ref="E8:F8"/>
    <mergeCell ref="I11:O11"/>
    <mergeCell ref="E5:F5"/>
    <mergeCell ref="G11:H11"/>
    <mergeCell ref="U9:V9"/>
    <mergeCell ref="U10:V10"/>
    <mergeCell ref="R9:S9"/>
    <mergeCell ref="U11:V11"/>
    <mergeCell ref="I10:O10"/>
    <mergeCell ref="A6:A16"/>
    <mergeCell ref="G15:H15"/>
    <mergeCell ref="B9:C9"/>
    <mergeCell ref="E7:F7"/>
    <mergeCell ref="G5:H5"/>
    <mergeCell ref="G6:H6"/>
    <mergeCell ref="B5:D5"/>
    <mergeCell ref="B6:C6"/>
    <mergeCell ref="E6:F6"/>
    <mergeCell ref="B7:C7"/>
    <mergeCell ref="A1:C1"/>
    <mergeCell ref="A4:C4"/>
    <mergeCell ref="A3:C3"/>
    <mergeCell ref="A2:C2"/>
    <mergeCell ref="D3:U3"/>
    <mergeCell ref="D4:F4"/>
    <mergeCell ref="L2:O2"/>
    <mergeCell ref="E10:F10"/>
    <mergeCell ref="W6:X6"/>
    <mergeCell ref="U5:V5"/>
    <mergeCell ref="G7:H7"/>
    <mergeCell ref="I7:O7"/>
    <mergeCell ref="I8:O8"/>
    <mergeCell ref="R7:S7"/>
    <mergeCell ref="I5:O5"/>
    <mergeCell ref="I6:O6"/>
    <mergeCell ref="G10:H10"/>
    <mergeCell ref="X2:AE2"/>
    <mergeCell ref="X3:AD3"/>
    <mergeCell ref="V3:W3"/>
    <mergeCell ref="Y5:AE5"/>
    <mergeCell ref="W5:X5"/>
    <mergeCell ref="R6:S6"/>
    <mergeCell ref="Y4:Z4"/>
    <mergeCell ref="Y6:AE6"/>
    <mergeCell ref="U7:V7"/>
    <mergeCell ref="W7:X7"/>
    <mergeCell ref="E9:F9"/>
    <mergeCell ref="Y9:AE9"/>
    <mergeCell ref="U6:V6"/>
    <mergeCell ref="R5:T5"/>
    <mergeCell ref="U8:V8"/>
    <mergeCell ref="Q6:Q15"/>
    <mergeCell ref="G12:H12"/>
    <mergeCell ref="R12:S12"/>
    <mergeCell ref="R8:S8"/>
    <mergeCell ref="Y10:AE10"/>
    <mergeCell ref="G8:H8"/>
    <mergeCell ref="W9:X9"/>
    <mergeCell ref="G9:H9"/>
    <mergeCell ref="W10:X10"/>
    <mergeCell ref="W8:X8"/>
    <mergeCell ref="I9:O9"/>
    <mergeCell ref="AC1:AE1"/>
    <mergeCell ref="R2:S2"/>
    <mergeCell ref="D1:AB1"/>
    <mergeCell ref="D2:E2"/>
    <mergeCell ref="F2:I2"/>
    <mergeCell ref="Y11:AE11"/>
    <mergeCell ref="E11:F11"/>
    <mergeCell ref="AB4:AD4"/>
    <mergeCell ref="V2:W2"/>
    <mergeCell ref="R10:S10"/>
    <mergeCell ref="U37:V37"/>
    <mergeCell ref="U34:V34"/>
    <mergeCell ref="R30:S30"/>
    <mergeCell ref="U28:V28"/>
    <mergeCell ref="U33:V33"/>
    <mergeCell ref="R35:S35"/>
    <mergeCell ref="R37:S37"/>
    <mergeCell ref="R32:S32"/>
    <mergeCell ref="R40:S40"/>
    <mergeCell ref="W42:X42"/>
    <mergeCell ref="R46:S46"/>
    <mergeCell ref="R38:S38"/>
    <mergeCell ref="U44:V44"/>
    <mergeCell ref="U42:V42"/>
    <mergeCell ref="W41:X41"/>
    <mergeCell ref="U45:V45"/>
    <mergeCell ref="W44:X44"/>
    <mergeCell ref="U48:V48"/>
    <mergeCell ref="U50:V50"/>
    <mergeCell ref="W46:X46"/>
    <mergeCell ref="W48:X48"/>
    <mergeCell ref="Y46:AE46"/>
    <mergeCell ref="W49:X49"/>
    <mergeCell ref="W47:X47"/>
    <mergeCell ref="U49:V49"/>
    <mergeCell ref="U46:V46"/>
    <mergeCell ref="Y51:AE51"/>
    <mergeCell ref="U52:V52"/>
    <mergeCell ref="U55:V55"/>
    <mergeCell ref="W53:X53"/>
    <mergeCell ref="U47:V47"/>
    <mergeCell ref="W57:X57"/>
    <mergeCell ref="W55:X55"/>
    <mergeCell ref="W54:X54"/>
    <mergeCell ref="U51:V51"/>
    <mergeCell ref="U54:V54"/>
    <mergeCell ref="Y56:AE56"/>
    <mergeCell ref="U62:V62"/>
    <mergeCell ref="Y60:AE60"/>
    <mergeCell ref="W61:X61"/>
    <mergeCell ref="Y61:AE61"/>
    <mergeCell ref="Y57:AE57"/>
    <mergeCell ref="U58:V58"/>
    <mergeCell ref="U56:V56"/>
    <mergeCell ref="W59:X59"/>
    <mergeCell ref="W60:X60"/>
    <mergeCell ref="Y55:AE55"/>
    <mergeCell ref="Y58:AE58"/>
    <mergeCell ref="W58:X58"/>
    <mergeCell ref="R65:S65"/>
    <mergeCell ref="U61:V61"/>
    <mergeCell ref="W64:X64"/>
    <mergeCell ref="W62:X62"/>
    <mergeCell ref="U60:V60"/>
    <mergeCell ref="W56:X56"/>
    <mergeCell ref="Y59:AE59"/>
    <mergeCell ref="Y66:AE66"/>
    <mergeCell ref="Y64:AE64"/>
    <mergeCell ref="Y62:AE62"/>
    <mergeCell ref="U65:V65"/>
    <mergeCell ref="Y65:AE65"/>
    <mergeCell ref="W63:X63"/>
    <mergeCell ref="W65:X65"/>
    <mergeCell ref="Y63:AE63"/>
    <mergeCell ref="U64:V64"/>
    <mergeCell ref="W66:X66"/>
    <mergeCell ref="G55:H55"/>
    <mergeCell ref="R62:S62"/>
    <mergeCell ref="R60:S60"/>
    <mergeCell ref="I57:O57"/>
    <mergeCell ref="G61:H61"/>
    <mergeCell ref="I62:O62"/>
    <mergeCell ref="G56:H56"/>
    <mergeCell ref="I61:O61"/>
    <mergeCell ref="R57:S57"/>
    <mergeCell ref="R58:S58"/>
    <mergeCell ref="I59:O59"/>
    <mergeCell ref="G65:H65"/>
    <mergeCell ref="G59:H59"/>
    <mergeCell ref="G62:H62"/>
    <mergeCell ref="G64:H64"/>
    <mergeCell ref="I63:O63"/>
    <mergeCell ref="G60:H60"/>
    <mergeCell ref="I60:O60"/>
    <mergeCell ref="I68:O68"/>
    <mergeCell ref="I67:O67"/>
    <mergeCell ref="G63:H63"/>
    <mergeCell ref="G67:H67"/>
    <mergeCell ref="G69:H69"/>
    <mergeCell ref="I66:O66"/>
    <mergeCell ref="G68:H68"/>
    <mergeCell ref="I65:O65"/>
    <mergeCell ref="W92:X92"/>
    <mergeCell ref="W75:X75"/>
    <mergeCell ref="U92:V92"/>
    <mergeCell ref="U75:V75"/>
    <mergeCell ref="R73:S73"/>
    <mergeCell ref="R74:S74"/>
    <mergeCell ref="W74:X74"/>
    <mergeCell ref="R77:T77"/>
    <mergeCell ref="U85:V85"/>
    <mergeCell ref="U74:V74"/>
    <mergeCell ref="B87:C87"/>
    <mergeCell ref="E81:F81"/>
    <mergeCell ref="B78:C78"/>
    <mergeCell ref="I81:O81"/>
    <mergeCell ref="G81:H81"/>
    <mergeCell ref="I87:O87"/>
    <mergeCell ref="I78:O78"/>
    <mergeCell ref="G80:H80"/>
    <mergeCell ref="E80:F80"/>
    <mergeCell ref="E79:F79"/>
    <mergeCell ref="B91:D91"/>
    <mergeCell ref="B79:C79"/>
    <mergeCell ref="B86:C86"/>
    <mergeCell ref="B81:C81"/>
    <mergeCell ref="B80:C80"/>
    <mergeCell ref="B82:C82"/>
    <mergeCell ref="B88:C88"/>
    <mergeCell ref="B90:C90"/>
    <mergeCell ref="B89:C89"/>
    <mergeCell ref="B85:C85"/>
    <mergeCell ref="E91:F91"/>
    <mergeCell ref="E90:F90"/>
    <mergeCell ref="G89:H89"/>
    <mergeCell ref="G88:H88"/>
    <mergeCell ref="G85:H85"/>
    <mergeCell ref="I89:O89"/>
    <mergeCell ref="G91:H91"/>
    <mergeCell ref="E87:F87"/>
    <mergeCell ref="G86:H86"/>
    <mergeCell ref="G87:H87"/>
    <mergeCell ref="I91:O91"/>
    <mergeCell ref="I83:O83"/>
    <mergeCell ref="I84:O84"/>
    <mergeCell ref="G82:H82"/>
    <mergeCell ref="I82:O82"/>
    <mergeCell ref="G84:H84"/>
    <mergeCell ref="G83:H83"/>
    <mergeCell ref="E88:F88"/>
    <mergeCell ref="E86:F86"/>
    <mergeCell ref="E67:F67"/>
    <mergeCell ref="I90:O90"/>
    <mergeCell ref="G90:H90"/>
    <mergeCell ref="I88:O88"/>
    <mergeCell ref="I86:O86"/>
    <mergeCell ref="I85:O85"/>
    <mergeCell ref="E72:F72"/>
    <mergeCell ref="G71:H71"/>
    <mergeCell ref="B58:C58"/>
    <mergeCell ref="B50:C50"/>
    <mergeCell ref="E89:F89"/>
    <mergeCell ref="E85:F85"/>
    <mergeCell ref="E84:F84"/>
    <mergeCell ref="E83:F83"/>
    <mergeCell ref="B84:C84"/>
    <mergeCell ref="B83:C83"/>
    <mergeCell ref="B53:C53"/>
    <mergeCell ref="B77:C77"/>
    <mergeCell ref="E59:F59"/>
    <mergeCell ref="E60:F60"/>
    <mergeCell ref="E63:F63"/>
    <mergeCell ref="B59:C59"/>
    <mergeCell ref="B62:C62"/>
    <mergeCell ref="B64:C64"/>
    <mergeCell ref="B42:C42"/>
    <mergeCell ref="B43:C43"/>
    <mergeCell ref="E46:F46"/>
    <mergeCell ref="E49:F49"/>
    <mergeCell ref="B47:C47"/>
    <mergeCell ref="B45:C45"/>
    <mergeCell ref="E47:F47"/>
    <mergeCell ref="B46:C46"/>
    <mergeCell ref="E45:F45"/>
    <mergeCell ref="E22:F22"/>
    <mergeCell ref="B26:C26"/>
    <mergeCell ref="B25:C25"/>
    <mergeCell ref="B23:C23"/>
    <mergeCell ref="E31:F31"/>
    <mergeCell ref="E27:F27"/>
    <mergeCell ref="E26:F26"/>
    <mergeCell ref="E23:F23"/>
    <mergeCell ref="E25:F25"/>
    <mergeCell ref="E30:F30"/>
    <mergeCell ref="B16:D16"/>
    <mergeCell ref="B17:C17"/>
    <mergeCell ref="E13:F13"/>
    <mergeCell ref="E19:F19"/>
    <mergeCell ref="B19:C19"/>
    <mergeCell ref="E17:F17"/>
    <mergeCell ref="B18:C18"/>
    <mergeCell ref="E18:F18"/>
    <mergeCell ref="B10:C10"/>
    <mergeCell ref="E16:F16"/>
    <mergeCell ref="E15:F15"/>
    <mergeCell ref="B11:C11"/>
    <mergeCell ref="B14:C14"/>
    <mergeCell ref="B12:C12"/>
    <mergeCell ref="B13:C13"/>
    <mergeCell ref="E14:F14"/>
    <mergeCell ref="B15:C15"/>
    <mergeCell ref="E12:F12"/>
    <mergeCell ref="B24:C24"/>
    <mergeCell ref="B31:D31"/>
    <mergeCell ref="B35:C35"/>
    <mergeCell ref="E34:F34"/>
    <mergeCell ref="B33:C33"/>
    <mergeCell ref="B54:C54"/>
    <mergeCell ref="B49:C49"/>
    <mergeCell ref="B29:C29"/>
    <mergeCell ref="E32:F32"/>
    <mergeCell ref="E35:F35"/>
    <mergeCell ref="B39:C39"/>
    <mergeCell ref="B44:C44"/>
    <mergeCell ref="E66:F66"/>
    <mergeCell ref="B61:C61"/>
    <mergeCell ref="E56:F56"/>
    <mergeCell ref="E28:F28"/>
    <mergeCell ref="B56:C56"/>
    <mergeCell ref="E64:F64"/>
    <mergeCell ref="B63:C63"/>
    <mergeCell ref="E29:F29"/>
    <mergeCell ref="G76:H76"/>
    <mergeCell ref="E70:F70"/>
    <mergeCell ref="E61:F61"/>
    <mergeCell ref="E24:F24"/>
    <mergeCell ref="I71:O71"/>
    <mergeCell ref="E76:F76"/>
    <mergeCell ref="E51:F51"/>
    <mergeCell ref="E50:F50"/>
    <mergeCell ref="E65:F65"/>
    <mergeCell ref="E62:F62"/>
    <mergeCell ref="B57:C57"/>
    <mergeCell ref="B70:C70"/>
    <mergeCell ref="R75:T75"/>
    <mergeCell ref="I74:O74"/>
    <mergeCell ref="I73:O73"/>
    <mergeCell ref="G73:H73"/>
    <mergeCell ref="I72:O72"/>
    <mergeCell ref="G70:H70"/>
    <mergeCell ref="B60:C60"/>
    <mergeCell ref="B65:C65"/>
    <mergeCell ref="E68:F68"/>
    <mergeCell ref="B67:C67"/>
    <mergeCell ref="B66:C66"/>
    <mergeCell ref="B69:D69"/>
    <mergeCell ref="E69:F69"/>
    <mergeCell ref="B68:C68"/>
    <mergeCell ref="B75:D75"/>
    <mergeCell ref="B72:C72"/>
    <mergeCell ref="I75:O75"/>
    <mergeCell ref="B73:C73"/>
    <mergeCell ref="E73:F73"/>
    <mergeCell ref="I70:O70"/>
    <mergeCell ref="G75:H75"/>
    <mergeCell ref="E75:F75"/>
    <mergeCell ref="E74:F74"/>
    <mergeCell ref="E71:F71"/>
    <mergeCell ref="G72:H72"/>
    <mergeCell ref="G74:H74"/>
    <mergeCell ref="U72:V72"/>
    <mergeCell ref="Y73:AE73"/>
    <mergeCell ref="Y72:AE72"/>
    <mergeCell ref="U71:V71"/>
    <mergeCell ref="Y71:AE71"/>
    <mergeCell ref="W73:X73"/>
    <mergeCell ref="Q42:Q75"/>
    <mergeCell ref="I69:O69"/>
    <mergeCell ref="U73:V73"/>
    <mergeCell ref="W71:X71"/>
    <mergeCell ref="R72:S72"/>
    <mergeCell ref="W72:X72"/>
    <mergeCell ref="U69:V69"/>
    <mergeCell ref="U70:V70"/>
    <mergeCell ref="W70:X70"/>
    <mergeCell ref="U66:V66"/>
    <mergeCell ref="U67:V67"/>
    <mergeCell ref="W69:X69"/>
    <mergeCell ref="R63:S63"/>
    <mergeCell ref="R64:S64"/>
    <mergeCell ref="U63:V63"/>
    <mergeCell ref="R67:S67"/>
    <mergeCell ref="W68:X68"/>
    <mergeCell ref="W67:X67"/>
    <mergeCell ref="U68:V68"/>
    <mergeCell ref="U57:V57"/>
    <mergeCell ref="R61:S61"/>
    <mergeCell ref="U59:V59"/>
    <mergeCell ref="R59:S59"/>
    <mergeCell ref="Y40:AE40"/>
    <mergeCell ref="Y23:AE23"/>
    <mergeCell ref="W36:X36"/>
    <mergeCell ref="W24:X24"/>
    <mergeCell ref="Y25:AE25"/>
    <mergeCell ref="Y32:AE32"/>
    <mergeCell ref="W37:X37"/>
    <mergeCell ref="W34:X34"/>
    <mergeCell ref="Y7:AE7"/>
    <mergeCell ref="W39:X39"/>
    <mergeCell ref="Y35:AE35"/>
    <mergeCell ref="Y36:AE36"/>
    <mergeCell ref="Y38:AE38"/>
    <mergeCell ref="Y12:AE12"/>
    <mergeCell ref="Y15:AE15"/>
    <mergeCell ref="Y18:AE18"/>
    <mergeCell ref="U26:V26"/>
    <mergeCell ref="W30:X30"/>
    <mergeCell ref="U27:V27"/>
    <mergeCell ref="Y8:AE8"/>
    <mergeCell ref="Y13:AE13"/>
    <mergeCell ref="Y21:AE21"/>
    <mergeCell ref="U16:V16"/>
    <mergeCell ref="Y29:AE29"/>
    <mergeCell ref="Y30:AE30"/>
    <mergeCell ref="W18:X18"/>
    <mergeCell ref="G16:H16"/>
    <mergeCell ref="G28:H28"/>
    <mergeCell ref="U38:V38"/>
    <mergeCell ref="U31:V31"/>
    <mergeCell ref="U32:V32"/>
    <mergeCell ref="R20:S20"/>
    <mergeCell ref="R34:S34"/>
    <mergeCell ref="U36:V36"/>
    <mergeCell ref="I16:O16"/>
    <mergeCell ref="G18:H18"/>
    <mergeCell ref="B74:C74"/>
    <mergeCell ref="B76:C76"/>
    <mergeCell ref="B71:C71"/>
    <mergeCell ref="I47:O47"/>
    <mergeCell ref="R66:S66"/>
    <mergeCell ref="G54:H54"/>
    <mergeCell ref="R56:S56"/>
    <mergeCell ref="R69:S69"/>
    <mergeCell ref="R71:S71"/>
    <mergeCell ref="R49:S49"/>
    <mergeCell ref="I56:O56"/>
    <mergeCell ref="I55:O55"/>
    <mergeCell ref="R50:S50"/>
    <mergeCell ref="R47:S47"/>
    <mergeCell ref="I51:O51"/>
    <mergeCell ref="I49:O49"/>
    <mergeCell ref="R48:S48"/>
    <mergeCell ref="R54:S54"/>
    <mergeCell ref="R51:S51"/>
    <mergeCell ref="R55:S55"/>
    <mergeCell ref="E41:F41"/>
    <mergeCell ref="E44:F44"/>
    <mergeCell ref="E42:F42"/>
    <mergeCell ref="Y42:AE42"/>
    <mergeCell ref="U43:V43"/>
    <mergeCell ref="Y39:AE39"/>
    <mergeCell ref="W40:X40"/>
    <mergeCell ref="I44:O44"/>
    <mergeCell ref="U40:V40"/>
    <mergeCell ref="R41:T41"/>
    <mergeCell ref="Y45:AE45"/>
    <mergeCell ref="W43:X43"/>
    <mergeCell ref="Y43:AE43"/>
    <mergeCell ref="U17:V17"/>
    <mergeCell ref="U35:V35"/>
    <mergeCell ref="W35:X35"/>
    <mergeCell ref="U39:V39"/>
    <mergeCell ref="U41:V41"/>
    <mergeCell ref="Y41:AE41"/>
    <mergeCell ref="Y37:AE37"/>
    <mergeCell ref="R42:S42"/>
    <mergeCell ref="I43:O43"/>
    <mergeCell ref="I45:O45"/>
    <mergeCell ref="R53:S53"/>
    <mergeCell ref="R44:S44"/>
    <mergeCell ref="R43:S43"/>
    <mergeCell ref="I42:O42"/>
    <mergeCell ref="B21:C21"/>
    <mergeCell ref="B28:C28"/>
    <mergeCell ref="B41:C41"/>
    <mergeCell ref="B30:C30"/>
    <mergeCell ref="B32:C32"/>
    <mergeCell ref="U53:V53"/>
    <mergeCell ref="I41:O41"/>
    <mergeCell ref="R39:S39"/>
    <mergeCell ref="B37:C37"/>
    <mergeCell ref="B36:C36"/>
    <mergeCell ref="I18:O18"/>
    <mergeCell ref="B48:C48"/>
    <mergeCell ref="E48:F48"/>
    <mergeCell ref="G48:H48"/>
    <mergeCell ref="I48:O48"/>
    <mergeCell ref="G44:H44"/>
    <mergeCell ref="G47:H47"/>
    <mergeCell ref="E39:F39"/>
    <mergeCell ref="E43:F43"/>
    <mergeCell ref="E36:F36"/>
    <mergeCell ref="E40:F40"/>
    <mergeCell ref="B34:C34"/>
    <mergeCell ref="B38:C38"/>
    <mergeCell ref="R68:S68"/>
    <mergeCell ref="R45:S45"/>
    <mergeCell ref="E37:F37"/>
    <mergeCell ref="E38:F38"/>
    <mergeCell ref="G42:H42"/>
    <mergeCell ref="B52:C52"/>
    <mergeCell ref="I53:O53"/>
    <mergeCell ref="A17:A31"/>
    <mergeCell ref="B20:C20"/>
    <mergeCell ref="E20:F20"/>
    <mergeCell ref="G20:H20"/>
    <mergeCell ref="I20:O20"/>
    <mergeCell ref="G50:H50"/>
    <mergeCell ref="B22:C22"/>
    <mergeCell ref="E21:F21"/>
    <mergeCell ref="I17:O17"/>
    <mergeCell ref="B27:C27"/>
    <mergeCell ref="E52:F52"/>
    <mergeCell ref="G52:H52"/>
    <mergeCell ref="I52:O52"/>
    <mergeCell ref="A94:AE94"/>
    <mergeCell ref="A76:A91"/>
    <mergeCell ref="A70:A75"/>
    <mergeCell ref="A56:A69"/>
    <mergeCell ref="A32:A55"/>
    <mergeCell ref="I50:O50"/>
    <mergeCell ref="B40:C40"/>
  </mergeCells>
  <printOptions horizontalCentered="1"/>
  <pageMargins left="0.2" right="0.21" top="0.2" bottom="0.2" header="0.2" footer="0.2"/>
  <pageSetup horizontalDpi="600" verticalDpi="600" orientation="portrait" paperSize="9" scale="73" r:id="rId1"/>
  <headerFooter alignWithMargins="0">
    <oddFooter>&amp;R&amp;"MS UI Gothic,標準"&amp;10&amp;P／&amp;N</oddFooter>
  </headerFooter>
  <ignoredErrors>
    <ignoredError sqref="W8:X11 X67 W21 W12:W14 W67 G6 G7:H9 H17 G54:H54 G61:H68 G74:H74 G88:H90 X32 X25:X30 W25:W40 W74:X74 G34:H34 G35 X72 W72 G14:H15 G28:H29 X21 G11:H12 W54:W56 X54:X56 W23 X22:X23 X35:X42 G56:H56 G36:H36 G37:H39 G49:H49 X52 W52 W62:W65 X62:X65 W46 X46 W6:X6 W48 X48 G21:H21 G24:H26 G51:H51 X12:X19 W16:W19 G78:H79 G70:H72 G42:H44 G59:H59 W69 X69 G82:H86 G46:H46 X60 W60 W58 X58 W50 X50 X44 W44 G76:H7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1264</v>
      </c>
      <c r="B1" s="161"/>
      <c r="C1" s="161"/>
      <c r="D1" s="160" t="s">
        <v>0</v>
      </c>
      <c r="E1" s="161"/>
      <c r="F1" s="161"/>
      <c r="G1" s="163" t="s">
        <v>1265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4"/>
      <c r="AA1" s="24"/>
      <c r="AB1" s="24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983</v>
      </c>
      <c r="L2" s="513">
        <f>'集計表'!M2</f>
        <v>-1</v>
      </c>
      <c r="M2" s="514"/>
      <c r="N2" s="514"/>
      <c r="O2" s="514"/>
      <c r="P2" s="2" t="s">
        <v>984</v>
      </c>
      <c r="Q2" s="6" t="s">
        <v>985</v>
      </c>
      <c r="R2" s="498">
        <f>'集計表'!S2</f>
        <v>0</v>
      </c>
      <c r="S2" s="498"/>
      <c r="T2" s="7" t="s">
        <v>986</v>
      </c>
      <c r="U2" s="8" t="s">
        <v>987</v>
      </c>
      <c r="V2" s="493" t="s">
        <v>988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993</v>
      </c>
      <c r="AB4" s="502">
        <f>SUM(G84,W63)</f>
        <v>0</v>
      </c>
      <c r="AC4" s="501"/>
      <c r="AD4" s="501"/>
      <c r="AE4" s="9" t="s">
        <v>994</v>
      </c>
    </row>
    <row r="5" spans="1:31" ht="12.75" customHeight="1">
      <c r="A5" s="12"/>
      <c r="B5" s="519" t="s">
        <v>995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998</v>
      </c>
      <c r="J5" s="496"/>
      <c r="K5" s="496"/>
      <c r="L5" s="496"/>
      <c r="M5" s="496"/>
      <c r="N5" s="496"/>
      <c r="O5" s="497"/>
      <c r="Q5" s="13"/>
      <c r="R5" s="519" t="s">
        <v>995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998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23</v>
      </c>
      <c r="B6" s="451" t="s">
        <v>782</v>
      </c>
      <c r="C6" s="442"/>
      <c r="D6" s="59"/>
      <c r="E6" s="641">
        <v>250</v>
      </c>
      <c r="F6" s="642"/>
      <c r="G6" s="790">
        <f>IF(D6="","",ROUND(E6*$D$4,-1))</f>
      </c>
      <c r="H6" s="791"/>
      <c r="I6" s="516" t="s">
        <v>1533</v>
      </c>
      <c r="J6" s="517"/>
      <c r="K6" s="517"/>
      <c r="L6" s="517"/>
      <c r="M6" s="517"/>
      <c r="N6" s="517"/>
      <c r="O6" s="518"/>
      <c r="Q6" s="386" t="s">
        <v>22</v>
      </c>
      <c r="R6" s="451" t="s">
        <v>1823</v>
      </c>
      <c r="S6" s="442"/>
      <c r="T6" s="60"/>
      <c r="U6" s="637">
        <v>260</v>
      </c>
      <c r="V6" s="638"/>
      <c r="W6" s="790">
        <f>IF(T6="","",ROUND(U6*$D$4,-1))</f>
      </c>
      <c r="X6" s="791"/>
      <c r="Y6" s="811" t="s">
        <v>1824</v>
      </c>
      <c r="Z6" s="812"/>
      <c r="AA6" s="812"/>
      <c r="AB6" s="812"/>
      <c r="AC6" s="812"/>
      <c r="AD6" s="812"/>
      <c r="AE6" s="813"/>
    </row>
    <row r="7" spans="1:31" ht="12.75" customHeight="1">
      <c r="A7" s="387"/>
      <c r="B7" s="450" t="s">
        <v>783</v>
      </c>
      <c r="C7" s="438"/>
      <c r="D7" s="65"/>
      <c r="E7" s="610">
        <v>220</v>
      </c>
      <c r="F7" s="611"/>
      <c r="G7" s="790">
        <f>IF(D7="","",ROUND(E7*$D$4,-1))</f>
      </c>
      <c r="H7" s="791"/>
      <c r="I7" s="484" t="s">
        <v>2309</v>
      </c>
      <c r="J7" s="485"/>
      <c r="K7" s="485"/>
      <c r="L7" s="485"/>
      <c r="M7" s="485"/>
      <c r="N7" s="485"/>
      <c r="O7" s="486"/>
      <c r="Q7" s="387"/>
      <c r="R7" s="450" t="s">
        <v>1822</v>
      </c>
      <c r="S7" s="438"/>
      <c r="T7" s="60"/>
      <c r="U7" s="600">
        <v>250</v>
      </c>
      <c r="V7" s="601"/>
      <c r="W7" s="790">
        <f>IF(T7="","",ROUND(U7*$D$4,-1))</f>
      </c>
      <c r="X7" s="791"/>
      <c r="Y7" s="814" t="s">
        <v>1825</v>
      </c>
      <c r="Z7" s="639"/>
      <c r="AA7" s="639"/>
      <c r="AB7" s="639"/>
      <c r="AC7" s="639"/>
      <c r="AD7" s="639"/>
      <c r="AE7" s="640"/>
    </row>
    <row r="8" spans="1:31" ht="12.75" customHeight="1">
      <c r="A8" s="387"/>
      <c r="B8" s="450" t="s">
        <v>2308</v>
      </c>
      <c r="C8" s="438"/>
      <c r="D8" s="65"/>
      <c r="E8" s="610">
        <v>160</v>
      </c>
      <c r="F8" s="611"/>
      <c r="G8" s="790">
        <f>IF(D8="","",ROUND(E8*$D$4,-1))</f>
      </c>
      <c r="H8" s="791"/>
      <c r="I8" s="484" t="s">
        <v>2310</v>
      </c>
      <c r="J8" s="485"/>
      <c r="K8" s="485"/>
      <c r="L8" s="485"/>
      <c r="M8" s="485"/>
      <c r="N8" s="485"/>
      <c r="O8" s="486"/>
      <c r="Q8" s="387"/>
      <c r="R8" s="450" t="s">
        <v>1369</v>
      </c>
      <c r="S8" s="438"/>
      <c r="T8" s="60"/>
      <c r="U8" s="600">
        <v>270</v>
      </c>
      <c r="V8" s="601"/>
      <c r="W8" s="790">
        <f>IF(T8="","",ROUND(U8*$D$4,-1))</f>
      </c>
      <c r="X8" s="791"/>
      <c r="Y8" s="557" t="s">
        <v>1371</v>
      </c>
      <c r="Z8" s="558"/>
      <c r="AA8" s="558"/>
      <c r="AB8" s="558"/>
      <c r="AC8" s="558"/>
      <c r="AD8" s="558"/>
      <c r="AE8" s="559"/>
    </row>
    <row r="9" spans="1:31" ht="12.75" customHeight="1">
      <c r="A9" s="387"/>
      <c r="B9" s="450" t="s">
        <v>507</v>
      </c>
      <c r="C9" s="438"/>
      <c r="D9" s="96"/>
      <c r="E9" s="610">
        <v>800</v>
      </c>
      <c r="F9" s="611"/>
      <c r="G9" s="790">
        <f>IF(D9="","",ROUND(E9*$D$4,-1))</f>
      </c>
      <c r="H9" s="791"/>
      <c r="I9" s="423" t="s">
        <v>1</v>
      </c>
      <c r="J9" s="424"/>
      <c r="K9" s="424"/>
      <c r="L9" s="424"/>
      <c r="M9" s="424"/>
      <c r="N9" s="424"/>
      <c r="O9" s="425"/>
      <c r="Q9" s="387"/>
      <c r="R9" s="450" t="s">
        <v>1370</v>
      </c>
      <c r="S9" s="438"/>
      <c r="T9" s="95"/>
      <c r="U9" s="600">
        <v>130</v>
      </c>
      <c r="V9" s="601"/>
      <c r="W9" s="790">
        <f>IF(T9="","",ROUND(U9*$D$4,-1))</f>
      </c>
      <c r="X9" s="791"/>
      <c r="Y9" s="557" t="s">
        <v>1372</v>
      </c>
      <c r="Z9" s="558"/>
      <c r="AA9" s="558"/>
      <c r="AB9" s="558"/>
      <c r="AC9" s="558"/>
      <c r="AD9" s="558"/>
      <c r="AE9" s="559"/>
    </row>
    <row r="10" spans="1:31" ht="12.75" customHeight="1">
      <c r="A10" s="387"/>
      <c r="B10" s="450" t="s">
        <v>508</v>
      </c>
      <c r="C10" s="438"/>
      <c r="D10" s="96"/>
      <c r="E10" s="610">
        <v>520</v>
      </c>
      <c r="F10" s="611"/>
      <c r="G10" s="790">
        <f>IF(D10="","",ROUND(E10*$D$4,-1))</f>
      </c>
      <c r="H10" s="791"/>
      <c r="I10" s="557" t="s">
        <v>851</v>
      </c>
      <c r="J10" s="558"/>
      <c r="K10" s="558"/>
      <c r="L10" s="558"/>
      <c r="M10" s="558"/>
      <c r="N10" s="558"/>
      <c r="O10" s="559"/>
      <c r="Q10" s="387"/>
      <c r="R10" s="450" t="s">
        <v>1374</v>
      </c>
      <c r="S10" s="438"/>
      <c r="T10" s="95"/>
      <c r="U10" s="600">
        <v>70</v>
      </c>
      <c r="V10" s="601"/>
      <c r="W10" s="790">
        <f>IF(T10="","",ROUND(U10*$D$4,-1))</f>
      </c>
      <c r="X10" s="791"/>
      <c r="Y10" s="557" t="s">
        <v>1373</v>
      </c>
      <c r="Z10" s="558"/>
      <c r="AA10" s="558"/>
      <c r="AB10" s="558"/>
      <c r="AC10" s="558"/>
      <c r="AD10" s="558"/>
      <c r="AE10" s="559"/>
    </row>
    <row r="11" spans="1:31" ht="12.75" customHeight="1">
      <c r="A11" s="387"/>
      <c r="B11" s="450" t="s">
        <v>1090</v>
      </c>
      <c r="C11" s="438"/>
      <c r="D11" s="96"/>
      <c r="E11" s="610">
        <v>280</v>
      </c>
      <c r="F11" s="611"/>
      <c r="G11" s="790">
        <f aca="true" t="shared" si="0" ref="G11:G27">IF(D11="","",ROUND(E11*$D$4,-1))</f>
      </c>
      <c r="H11" s="791"/>
      <c r="I11" s="557" t="s">
        <v>1550</v>
      </c>
      <c r="J11" s="558"/>
      <c r="K11" s="558"/>
      <c r="L11" s="558"/>
      <c r="M11" s="558"/>
      <c r="N11" s="558"/>
      <c r="O11" s="559"/>
      <c r="Q11" s="387"/>
      <c r="R11" s="450" t="s">
        <v>2554</v>
      </c>
      <c r="S11" s="438"/>
      <c r="T11" s="95"/>
      <c r="U11" s="600">
        <v>150</v>
      </c>
      <c r="V11" s="601"/>
      <c r="W11" s="790">
        <f aca="true" t="shared" si="1" ref="W11:W49">IF(T11="","",ROUND(U11*$D$4,-1))</f>
      </c>
      <c r="X11" s="791"/>
      <c r="Y11" s="557" t="s">
        <v>2556</v>
      </c>
      <c r="Z11" s="558"/>
      <c r="AA11" s="558"/>
      <c r="AB11" s="558"/>
      <c r="AC11" s="558"/>
      <c r="AD11" s="558"/>
      <c r="AE11" s="559"/>
    </row>
    <row r="12" spans="1:31" ht="12.75" customHeight="1">
      <c r="A12" s="387"/>
      <c r="B12" s="450" t="s">
        <v>1091</v>
      </c>
      <c r="C12" s="438"/>
      <c r="D12" s="96"/>
      <c r="E12" s="610">
        <v>340</v>
      </c>
      <c r="F12" s="611"/>
      <c r="G12" s="790">
        <f t="shared" si="0"/>
      </c>
      <c r="H12" s="791"/>
      <c r="I12" s="557" t="s">
        <v>1092</v>
      </c>
      <c r="J12" s="558"/>
      <c r="K12" s="558"/>
      <c r="L12" s="558"/>
      <c r="M12" s="558"/>
      <c r="N12" s="558"/>
      <c r="O12" s="559"/>
      <c r="Q12" s="387"/>
      <c r="R12" s="450" t="s">
        <v>2555</v>
      </c>
      <c r="S12" s="438"/>
      <c r="T12" s="95"/>
      <c r="U12" s="600">
        <v>210</v>
      </c>
      <c r="V12" s="601"/>
      <c r="W12" s="790">
        <f>IF(T12="","",ROUND(U12*$D$4,-1))</f>
      </c>
      <c r="X12" s="791"/>
      <c r="Y12" s="557" t="s">
        <v>2557</v>
      </c>
      <c r="Z12" s="558"/>
      <c r="AA12" s="558"/>
      <c r="AB12" s="558"/>
      <c r="AC12" s="558"/>
      <c r="AD12" s="558"/>
      <c r="AE12" s="559"/>
    </row>
    <row r="13" spans="1:31" ht="12.75" customHeight="1">
      <c r="A13" s="387"/>
      <c r="B13" s="450" t="s">
        <v>1549</v>
      </c>
      <c r="C13" s="438"/>
      <c r="D13" s="96"/>
      <c r="E13" s="610">
        <v>230</v>
      </c>
      <c r="F13" s="611"/>
      <c r="G13" s="790">
        <f>IF(D13="","",ROUND(E13*$D$4,-1))</f>
      </c>
      <c r="H13" s="791"/>
      <c r="I13" s="557" t="s">
        <v>1551</v>
      </c>
      <c r="J13" s="558"/>
      <c r="K13" s="558"/>
      <c r="L13" s="558"/>
      <c r="M13" s="558"/>
      <c r="N13" s="558"/>
      <c r="O13" s="559"/>
      <c r="Q13" s="387"/>
      <c r="R13" s="450" t="s">
        <v>1292</v>
      </c>
      <c r="S13" s="438"/>
      <c r="T13" s="95"/>
      <c r="U13" s="600">
        <v>310</v>
      </c>
      <c r="V13" s="601"/>
      <c r="W13" s="790">
        <f>IF(T13="","",ROUND(U13*$D$4,-1))</f>
      </c>
      <c r="X13" s="791"/>
      <c r="Y13" s="557" t="s">
        <v>1294</v>
      </c>
      <c r="Z13" s="558"/>
      <c r="AA13" s="558"/>
      <c r="AB13" s="558"/>
      <c r="AC13" s="558"/>
      <c r="AD13" s="558"/>
      <c r="AE13" s="559"/>
    </row>
    <row r="14" spans="1:31" ht="12.75" customHeight="1">
      <c r="A14" s="387"/>
      <c r="B14" s="450" t="s">
        <v>1512</v>
      </c>
      <c r="C14" s="438"/>
      <c r="D14" s="96"/>
      <c r="E14" s="610">
        <v>150</v>
      </c>
      <c r="F14" s="611"/>
      <c r="G14" s="790">
        <f t="shared" si="0"/>
      </c>
      <c r="H14" s="791"/>
      <c r="I14" s="557" t="s">
        <v>1513</v>
      </c>
      <c r="J14" s="558"/>
      <c r="K14" s="558"/>
      <c r="L14" s="558"/>
      <c r="M14" s="558"/>
      <c r="N14" s="558"/>
      <c r="O14" s="559"/>
      <c r="Q14" s="387"/>
      <c r="R14" s="450" t="s">
        <v>1293</v>
      </c>
      <c r="S14" s="438"/>
      <c r="T14" s="95"/>
      <c r="U14" s="600">
        <v>290</v>
      </c>
      <c r="V14" s="601"/>
      <c r="W14" s="790">
        <f t="shared" si="1"/>
      </c>
      <c r="X14" s="791"/>
      <c r="Y14" s="557" t="s">
        <v>1295</v>
      </c>
      <c r="Z14" s="558"/>
      <c r="AA14" s="558"/>
      <c r="AB14" s="558"/>
      <c r="AC14" s="558"/>
      <c r="AD14" s="558"/>
      <c r="AE14" s="559"/>
    </row>
    <row r="15" spans="1:31" ht="12.75" customHeight="1">
      <c r="A15" s="387"/>
      <c r="B15" s="450" t="s">
        <v>1515</v>
      </c>
      <c r="C15" s="438"/>
      <c r="D15" s="96"/>
      <c r="E15" s="610">
        <v>500</v>
      </c>
      <c r="F15" s="611"/>
      <c r="G15" s="790">
        <f>IF(D15="","",ROUND(E15*$D$4,-1))</f>
      </c>
      <c r="H15" s="791"/>
      <c r="I15" s="557" t="s">
        <v>1514</v>
      </c>
      <c r="J15" s="558"/>
      <c r="K15" s="558"/>
      <c r="L15" s="558"/>
      <c r="M15" s="558"/>
      <c r="N15" s="558"/>
      <c r="O15" s="559"/>
      <c r="Q15" s="387"/>
      <c r="R15" s="450" t="s">
        <v>267</v>
      </c>
      <c r="S15" s="438"/>
      <c r="T15" s="95"/>
      <c r="U15" s="600">
        <v>280</v>
      </c>
      <c r="V15" s="601"/>
      <c r="W15" s="790">
        <f t="shared" si="1"/>
      </c>
      <c r="X15" s="791"/>
      <c r="Y15" s="423" t="s">
        <v>269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450" t="s">
        <v>843</v>
      </c>
      <c r="C16" s="438"/>
      <c r="D16" s="96"/>
      <c r="E16" s="610">
        <v>190</v>
      </c>
      <c r="F16" s="611"/>
      <c r="G16" s="790">
        <f t="shared" si="0"/>
      </c>
      <c r="H16" s="791"/>
      <c r="I16" s="557" t="s">
        <v>1425</v>
      </c>
      <c r="J16" s="558"/>
      <c r="K16" s="558"/>
      <c r="L16" s="558"/>
      <c r="M16" s="558"/>
      <c r="N16" s="558"/>
      <c r="O16" s="559"/>
      <c r="Q16" s="387"/>
      <c r="R16" s="450" t="s">
        <v>268</v>
      </c>
      <c r="S16" s="438"/>
      <c r="T16" s="95"/>
      <c r="U16" s="600">
        <v>310</v>
      </c>
      <c r="V16" s="601"/>
      <c r="W16" s="790">
        <f t="shared" si="1"/>
      </c>
      <c r="X16" s="791"/>
      <c r="Y16" s="423" t="s">
        <v>270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450" t="s">
        <v>1424</v>
      </c>
      <c r="C17" s="438"/>
      <c r="D17" s="96"/>
      <c r="E17" s="610">
        <v>520</v>
      </c>
      <c r="F17" s="611"/>
      <c r="G17" s="790">
        <f>IF(D17="","",ROUND(E17*$D$4,-1))</f>
      </c>
      <c r="H17" s="791"/>
      <c r="I17" s="557" t="s">
        <v>1426</v>
      </c>
      <c r="J17" s="558"/>
      <c r="K17" s="558"/>
      <c r="L17" s="558"/>
      <c r="M17" s="558"/>
      <c r="N17" s="558"/>
      <c r="O17" s="559"/>
      <c r="Q17" s="387"/>
      <c r="R17" s="450" t="s">
        <v>1288</v>
      </c>
      <c r="S17" s="438"/>
      <c r="T17" s="95"/>
      <c r="U17" s="600">
        <v>370</v>
      </c>
      <c r="V17" s="601"/>
      <c r="W17" s="790">
        <f>IF(T17="","",ROUND(U17*$D$4,-1))</f>
      </c>
      <c r="X17" s="791"/>
      <c r="Y17" s="423" t="s">
        <v>1286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450" t="s">
        <v>1330</v>
      </c>
      <c r="C18" s="438"/>
      <c r="D18" s="96"/>
      <c r="E18" s="610">
        <v>350</v>
      </c>
      <c r="F18" s="611"/>
      <c r="G18" s="790">
        <f t="shared" si="0"/>
      </c>
      <c r="H18" s="791"/>
      <c r="I18" s="557" t="s">
        <v>1332</v>
      </c>
      <c r="J18" s="558"/>
      <c r="K18" s="558"/>
      <c r="L18" s="558"/>
      <c r="M18" s="558"/>
      <c r="N18" s="558"/>
      <c r="O18" s="559"/>
      <c r="Q18" s="387"/>
      <c r="R18" s="450" t="s">
        <v>1289</v>
      </c>
      <c r="S18" s="438"/>
      <c r="T18" s="95"/>
      <c r="U18" s="600">
        <v>310</v>
      </c>
      <c r="V18" s="601"/>
      <c r="W18" s="790">
        <f t="shared" si="1"/>
      </c>
      <c r="X18" s="791"/>
      <c r="Y18" s="423" t="s">
        <v>1287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450" t="s">
        <v>1331</v>
      </c>
      <c r="C19" s="438"/>
      <c r="D19" s="96"/>
      <c r="E19" s="610">
        <v>220</v>
      </c>
      <c r="F19" s="611"/>
      <c r="G19" s="790">
        <f>IF(D19="","",ROUND(E19*$D$4,-1))</f>
      </c>
      <c r="H19" s="791"/>
      <c r="I19" s="557" t="s">
        <v>1333</v>
      </c>
      <c r="J19" s="558"/>
      <c r="K19" s="558"/>
      <c r="L19" s="558"/>
      <c r="M19" s="558"/>
      <c r="N19" s="558"/>
      <c r="O19" s="559"/>
      <c r="Q19" s="387"/>
      <c r="R19" s="450" t="s">
        <v>1296</v>
      </c>
      <c r="S19" s="438"/>
      <c r="T19" s="95"/>
      <c r="U19" s="600">
        <v>290</v>
      </c>
      <c r="V19" s="601"/>
      <c r="W19" s="790">
        <f>IF(T19="","",ROUND(U19*$D$4,-1))</f>
      </c>
      <c r="X19" s="791"/>
      <c r="Y19" s="423" t="s">
        <v>1298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450" t="s">
        <v>1366</v>
      </c>
      <c r="C20" s="438"/>
      <c r="D20" s="96"/>
      <c r="E20" s="610">
        <v>260</v>
      </c>
      <c r="F20" s="611"/>
      <c r="G20" s="790">
        <f>IF(D20="","",ROUND(E20*$D$4,-1))</f>
      </c>
      <c r="H20" s="791"/>
      <c r="I20" s="557" t="s">
        <v>1368</v>
      </c>
      <c r="J20" s="558"/>
      <c r="K20" s="558"/>
      <c r="L20" s="558"/>
      <c r="M20" s="558"/>
      <c r="N20" s="558"/>
      <c r="O20" s="559"/>
      <c r="Q20" s="387"/>
      <c r="R20" s="450" t="s">
        <v>1297</v>
      </c>
      <c r="S20" s="438"/>
      <c r="T20" s="95"/>
      <c r="U20" s="600">
        <v>280</v>
      </c>
      <c r="V20" s="601"/>
      <c r="W20" s="790">
        <f t="shared" si="1"/>
      </c>
      <c r="X20" s="791"/>
      <c r="Y20" s="423" t="s">
        <v>1299</v>
      </c>
      <c r="Z20" s="424"/>
      <c r="AA20" s="424"/>
      <c r="AB20" s="424"/>
      <c r="AC20" s="424"/>
      <c r="AD20" s="424"/>
      <c r="AE20" s="425"/>
    </row>
    <row r="21" spans="1:31" ht="12.75" customHeight="1">
      <c r="A21" s="387"/>
      <c r="B21" s="450" t="s">
        <v>1367</v>
      </c>
      <c r="C21" s="438"/>
      <c r="D21" s="96"/>
      <c r="E21" s="610">
        <v>270</v>
      </c>
      <c r="F21" s="611"/>
      <c r="G21" s="790">
        <f t="shared" si="0"/>
      </c>
      <c r="H21" s="791"/>
      <c r="I21" s="557" t="s">
        <v>1393</v>
      </c>
      <c r="J21" s="558"/>
      <c r="K21" s="558"/>
      <c r="L21" s="558"/>
      <c r="M21" s="558"/>
      <c r="N21" s="558"/>
      <c r="O21" s="559"/>
      <c r="Q21" s="387"/>
      <c r="R21" s="450" t="s">
        <v>606</v>
      </c>
      <c r="S21" s="438"/>
      <c r="T21" s="95"/>
      <c r="U21" s="600">
        <v>560</v>
      </c>
      <c r="V21" s="601"/>
      <c r="W21" s="790">
        <f t="shared" si="1"/>
      </c>
      <c r="X21" s="791"/>
      <c r="Y21" s="423" t="s">
        <v>9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450" t="s">
        <v>1523</v>
      </c>
      <c r="C22" s="438"/>
      <c r="D22" s="96"/>
      <c r="E22" s="610">
        <v>200</v>
      </c>
      <c r="F22" s="611"/>
      <c r="G22" s="790">
        <f>IF(D22="","",ROUND(E22*$D$4,-1))</f>
      </c>
      <c r="H22" s="791"/>
      <c r="I22" s="557" t="s">
        <v>1525</v>
      </c>
      <c r="J22" s="558"/>
      <c r="K22" s="558"/>
      <c r="L22" s="558"/>
      <c r="M22" s="558"/>
      <c r="N22" s="558"/>
      <c r="O22" s="559"/>
      <c r="Q22" s="387"/>
      <c r="R22" s="450" t="s">
        <v>1321</v>
      </c>
      <c r="S22" s="438"/>
      <c r="T22" s="95"/>
      <c r="U22" s="600">
        <v>200</v>
      </c>
      <c r="V22" s="601"/>
      <c r="W22" s="790">
        <f>IF(T22="","",ROUND(U22*$D$4,-1))</f>
      </c>
      <c r="X22" s="791"/>
      <c r="Y22" s="423" t="s">
        <v>1323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450" t="s">
        <v>1524</v>
      </c>
      <c r="C23" s="438"/>
      <c r="D23" s="96"/>
      <c r="E23" s="610">
        <v>370</v>
      </c>
      <c r="F23" s="611"/>
      <c r="G23" s="790">
        <f t="shared" si="0"/>
      </c>
      <c r="H23" s="791"/>
      <c r="I23" s="557" t="s">
        <v>1526</v>
      </c>
      <c r="J23" s="558"/>
      <c r="K23" s="558"/>
      <c r="L23" s="558"/>
      <c r="M23" s="558"/>
      <c r="N23" s="558"/>
      <c r="O23" s="559"/>
      <c r="Q23" s="387"/>
      <c r="R23" s="450" t="s">
        <v>1322</v>
      </c>
      <c r="S23" s="438"/>
      <c r="T23" s="95"/>
      <c r="U23" s="600">
        <v>520</v>
      </c>
      <c r="V23" s="601"/>
      <c r="W23" s="790">
        <f t="shared" si="1"/>
      </c>
      <c r="X23" s="791"/>
      <c r="Y23" s="423" t="s">
        <v>2130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450" t="s">
        <v>2461</v>
      </c>
      <c r="C24" s="438"/>
      <c r="D24" s="96"/>
      <c r="E24" s="610">
        <v>340</v>
      </c>
      <c r="F24" s="611"/>
      <c r="G24" s="790">
        <f>IF(D24="","",ROUND(E24*$D$4,-1))</f>
      </c>
      <c r="H24" s="791"/>
      <c r="I24" s="557" t="s">
        <v>2463</v>
      </c>
      <c r="J24" s="558"/>
      <c r="K24" s="558"/>
      <c r="L24" s="558"/>
      <c r="M24" s="558"/>
      <c r="N24" s="558"/>
      <c r="O24" s="559"/>
      <c r="Q24" s="387"/>
      <c r="R24" s="450" t="s">
        <v>276</v>
      </c>
      <c r="S24" s="438"/>
      <c r="T24" s="95"/>
      <c r="U24" s="600">
        <v>380</v>
      </c>
      <c r="V24" s="601"/>
      <c r="W24" s="790">
        <f t="shared" si="1"/>
      </c>
      <c r="X24" s="791"/>
      <c r="Y24" s="423" t="s">
        <v>824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450" t="s">
        <v>2462</v>
      </c>
      <c r="C25" s="438"/>
      <c r="D25" s="96"/>
      <c r="E25" s="610">
        <v>230</v>
      </c>
      <c r="F25" s="611"/>
      <c r="G25" s="790">
        <f t="shared" si="0"/>
      </c>
      <c r="H25" s="791"/>
      <c r="I25" s="557" t="s">
        <v>2464</v>
      </c>
      <c r="J25" s="558"/>
      <c r="K25" s="558"/>
      <c r="L25" s="558"/>
      <c r="M25" s="558"/>
      <c r="N25" s="558"/>
      <c r="O25" s="559"/>
      <c r="Q25" s="387"/>
      <c r="R25" s="450" t="s">
        <v>277</v>
      </c>
      <c r="S25" s="438"/>
      <c r="T25" s="95"/>
      <c r="U25" s="600">
        <v>140</v>
      </c>
      <c r="V25" s="601"/>
      <c r="W25" s="790">
        <f>IF(T25="","",ROUND(U25*$D$4,-1))</f>
      </c>
      <c r="X25" s="791"/>
      <c r="Y25" s="423" t="s">
        <v>2356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450" t="s">
        <v>2141</v>
      </c>
      <c r="C26" s="438"/>
      <c r="D26" s="96"/>
      <c r="E26" s="610">
        <v>300</v>
      </c>
      <c r="F26" s="611"/>
      <c r="G26" s="790">
        <f>IF(D26="","",ROUND(E26*$D$4,-1))</f>
      </c>
      <c r="H26" s="791"/>
      <c r="I26" s="557" t="s">
        <v>2143</v>
      </c>
      <c r="J26" s="558"/>
      <c r="K26" s="558"/>
      <c r="L26" s="558"/>
      <c r="M26" s="558"/>
      <c r="N26" s="558"/>
      <c r="O26" s="559"/>
      <c r="Q26" s="387"/>
      <c r="R26" s="450" t="s">
        <v>2355</v>
      </c>
      <c r="S26" s="438"/>
      <c r="T26" s="95"/>
      <c r="U26" s="600">
        <v>310</v>
      </c>
      <c r="V26" s="601"/>
      <c r="W26" s="790">
        <f t="shared" si="1"/>
      </c>
      <c r="X26" s="791"/>
      <c r="Y26" s="423" t="s">
        <v>2357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450" t="s">
        <v>2142</v>
      </c>
      <c r="C27" s="438"/>
      <c r="D27" s="96"/>
      <c r="E27" s="610">
        <v>110</v>
      </c>
      <c r="F27" s="611"/>
      <c r="G27" s="790">
        <f t="shared" si="0"/>
      </c>
      <c r="H27" s="791"/>
      <c r="I27" s="557" t="s">
        <v>2144</v>
      </c>
      <c r="J27" s="558"/>
      <c r="K27" s="558"/>
      <c r="L27" s="558"/>
      <c r="M27" s="558"/>
      <c r="N27" s="558"/>
      <c r="O27" s="559"/>
      <c r="Q27" s="387"/>
      <c r="R27" s="450" t="s">
        <v>1375</v>
      </c>
      <c r="S27" s="438"/>
      <c r="T27" s="95"/>
      <c r="U27" s="600">
        <v>270</v>
      </c>
      <c r="V27" s="601"/>
      <c r="W27" s="790">
        <f>IF(T27="","",ROUND(U27*$D$4,-1))</f>
      </c>
      <c r="X27" s="791"/>
      <c r="Y27" s="423" t="s">
        <v>1387</v>
      </c>
      <c r="Z27" s="424"/>
      <c r="AA27" s="424"/>
      <c r="AB27" s="424"/>
      <c r="AC27" s="424"/>
      <c r="AD27" s="424"/>
      <c r="AE27" s="425"/>
    </row>
    <row r="28" spans="1:31" ht="12.75" customHeight="1">
      <c r="A28" s="388"/>
      <c r="B28" s="406" t="s">
        <v>999</v>
      </c>
      <c r="C28" s="407"/>
      <c r="D28" s="408"/>
      <c r="E28" s="604">
        <f>SUBTOTAL(9,E6:F27)</f>
        <v>6810</v>
      </c>
      <c r="F28" s="605"/>
      <c r="G28" s="419">
        <f>SUBTOTAL(9,G6:H27)</f>
        <v>0</v>
      </c>
      <c r="H28" s="420"/>
      <c r="I28" s="480"/>
      <c r="J28" s="481"/>
      <c r="K28" s="481"/>
      <c r="L28" s="481"/>
      <c r="M28" s="481"/>
      <c r="N28" s="481"/>
      <c r="O28" s="482"/>
      <c r="Q28" s="387"/>
      <c r="R28" s="450" t="s">
        <v>1376</v>
      </c>
      <c r="S28" s="438"/>
      <c r="T28" s="95"/>
      <c r="U28" s="600">
        <v>250</v>
      </c>
      <c r="V28" s="601"/>
      <c r="W28" s="790">
        <f t="shared" si="1"/>
      </c>
      <c r="X28" s="791"/>
      <c r="Y28" s="423" t="s">
        <v>1377</v>
      </c>
      <c r="Z28" s="424"/>
      <c r="AA28" s="424"/>
      <c r="AB28" s="424"/>
      <c r="AC28" s="424"/>
      <c r="AD28" s="424"/>
      <c r="AE28" s="425"/>
    </row>
    <row r="29" spans="1:31" ht="12.75" customHeight="1">
      <c r="A29" s="386" t="s">
        <v>24</v>
      </c>
      <c r="B29" s="442" t="s">
        <v>1394</v>
      </c>
      <c r="C29" s="442"/>
      <c r="D29" s="59"/>
      <c r="E29" s="610">
        <v>340</v>
      </c>
      <c r="F29" s="611"/>
      <c r="G29" s="790">
        <f>IF(D29="","",ROUND(E29*$D$4,-1))</f>
      </c>
      <c r="H29" s="791"/>
      <c r="I29" s="557" t="s">
        <v>1395</v>
      </c>
      <c r="J29" s="558"/>
      <c r="K29" s="558"/>
      <c r="L29" s="558"/>
      <c r="M29" s="558"/>
      <c r="N29" s="558"/>
      <c r="O29" s="559"/>
      <c r="Q29" s="387"/>
      <c r="R29" s="450" t="s">
        <v>1447</v>
      </c>
      <c r="S29" s="438"/>
      <c r="T29" s="95"/>
      <c r="U29" s="600">
        <v>230</v>
      </c>
      <c r="V29" s="601"/>
      <c r="W29" s="790">
        <f>IF(T29="","",ROUND(U29*$D$4,-1))</f>
      </c>
      <c r="X29" s="791"/>
      <c r="Y29" s="423" t="s">
        <v>1449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585" t="s">
        <v>798</v>
      </c>
      <c r="C30" s="585"/>
      <c r="D30" s="65"/>
      <c r="E30" s="610">
        <v>310</v>
      </c>
      <c r="F30" s="611"/>
      <c r="G30" s="790">
        <f>IF(D30="","",ROUND(E30*$D$4,-1))</f>
      </c>
      <c r="H30" s="791"/>
      <c r="I30" s="557" t="s">
        <v>1396</v>
      </c>
      <c r="J30" s="558"/>
      <c r="K30" s="558"/>
      <c r="L30" s="558"/>
      <c r="M30" s="558"/>
      <c r="N30" s="558"/>
      <c r="O30" s="559"/>
      <c r="Q30" s="387"/>
      <c r="R30" s="450" t="s">
        <v>1448</v>
      </c>
      <c r="S30" s="438"/>
      <c r="T30" s="95"/>
      <c r="U30" s="600">
        <v>290</v>
      </c>
      <c r="V30" s="601"/>
      <c r="W30" s="790">
        <f t="shared" si="1"/>
      </c>
      <c r="X30" s="791"/>
      <c r="Y30" s="423" t="s">
        <v>1450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438" t="s">
        <v>517</v>
      </c>
      <c r="C31" s="438"/>
      <c r="D31" s="96"/>
      <c r="E31" s="610">
        <v>400</v>
      </c>
      <c r="F31" s="611"/>
      <c r="G31" s="790">
        <f>IF(D31="","",ROUND(E31*$D$4,-1))</f>
      </c>
      <c r="H31" s="791"/>
      <c r="I31" s="557" t="s">
        <v>862</v>
      </c>
      <c r="J31" s="558"/>
      <c r="K31" s="558"/>
      <c r="L31" s="558"/>
      <c r="M31" s="558"/>
      <c r="N31" s="558"/>
      <c r="O31" s="559"/>
      <c r="Q31" s="387"/>
      <c r="R31" s="450" t="s">
        <v>609</v>
      </c>
      <c r="S31" s="438"/>
      <c r="T31" s="95"/>
      <c r="U31" s="600">
        <v>560</v>
      </c>
      <c r="V31" s="601"/>
      <c r="W31" s="790">
        <f t="shared" si="1"/>
      </c>
      <c r="X31" s="791"/>
      <c r="Y31" s="423" t="s">
        <v>10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438" t="s">
        <v>876</v>
      </c>
      <c r="C32" s="438"/>
      <c r="D32" s="96"/>
      <c r="E32" s="610">
        <v>230</v>
      </c>
      <c r="F32" s="611"/>
      <c r="G32" s="790">
        <f aca="true" t="shared" si="2" ref="G32:G48">IF(D32="","",ROUND(E32*$D$4,-1))</f>
      </c>
      <c r="H32" s="791"/>
      <c r="I32" s="557" t="s">
        <v>863</v>
      </c>
      <c r="J32" s="558"/>
      <c r="K32" s="558"/>
      <c r="L32" s="558"/>
      <c r="M32" s="558"/>
      <c r="N32" s="558"/>
      <c r="O32" s="559"/>
      <c r="Q32" s="387"/>
      <c r="R32" s="450" t="s">
        <v>1464</v>
      </c>
      <c r="S32" s="438"/>
      <c r="T32" s="95"/>
      <c r="U32" s="600">
        <v>220</v>
      </c>
      <c r="V32" s="601"/>
      <c r="W32" s="790">
        <f>IF(T32="","",ROUND(U32*$D$4,-1))</f>
      </c>
      <c r="X32" s="791"/>
      <c r="Y32" s="423" t="s">
        <v>1466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438" t="s">
        <v>877</v>
      </c>
      <c r="C33" s="438"/>
      <c r="D33" s="96"/>
      <c r="E33" s="610">
        <v>170</v>
      </c>
      <c r="F33" s="611"/>
      <c r="G33" s="790">
        <f t="shared" si="2"/>
      </c>
      <c r="H33" s="791"/>
      <c r="I33" s="557" t="s">
        <v>864</v>
      </c>
      <c r="J33" s="558"/>
      <c r="K33" s="558"/>
      <c r="L33" s="558"/>
      <c r="M33" s="558"/>
      <c r="N33" s="558"/>
      <c r="O33" s="559"/>
      <c r="Q33" s="387"/>
      <c r="R33" s="450" t="s">
        <v>1465</v>
      </c>
      <c r="S33" s="438"/>
      <c r="T33" s="95"/>
      <c r="U33" s="600">
        <v>360</v>
      </c>
      <c r="V33" s="601"/>
      <c r="W33" s="790">
        <f t="shared" si="1"/>
      </c>
      <c r="X33" s="791"/>
      <c r="Y33" s="423" t="s">
        <v>1467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438" t="s">
        <v>1338</v>
      </c>
      <c r="C34" s="438"/>
      <c r="D34" s="96"/>
      <c r="E34" s="610">
        <v>360</v>
      </c>
      <c r="F34" s="611"/>
      <c r="G34" s="790">
        <f>IF(D34="","",ROUND(E34*$D$4,-1))</f>
      </c>
      <c r="H34" s="791"/>
      <c r="I34" s="557" t="s">
        <v>1343</v>
      </c>
      <c r="J34" s="558"/>
      <c r="K34" s="558"/>
      <c r="L34" s="558"/>
      <c r="M34" s="558"/>
      <c r="N34" s="558"/>
      <c r="O34" s="559"/>
      <c r="Q34" s="387"/>
      <c r="R34" s="450" t="s">
        <v>878</v>
      </c>
      <c r="S34" s="438"/>
      <c r="T34" s="95"/>
      <c r="U34" s="600">
        <v>170</v>
      </c>
      <c r="V34" s="601"/>
      <c r="W34" s="790">
        <f t="shared" si="1"/>
      </c>
      <c r="X34" s="791"/>
      <c r="Y34" s="423" t="s">
        <v>11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438" t="s">
        <v>1339</v>
      </c>
      <c r="C35" s="438"/>
      <c r="D35" s="96"/>
      <c r="E35" s="610">
        <v>130</v>
      </c>
      <c r="F35" s="611"/>
      <c r="G35" s="790">
        <f t="shared" si="2"/>
      </c>
      <c r="H35" s="791"/>
      <c r="I35" s="557" t="s">
        <v>1342</v>
      </c>
      <c r="J35" s="558"/>
      <c r="K35" s="558"/>
      <c r="L35" s="558"/>
      <c r="M35" s="558"/>
      <c r="N35" s="558"/>
      <c r="O35" s="559"/>
      <c r="Q35" s="387"/>
      <c r="R35" s="450" t="s">
        <v>879</v>
      </c>
      <c r="S35" s="438"/>
      <c r="T35" s="95"/>
      <c r="U35" s="600">
        <v>360</v>
      </c>
      <c r="V35" s="601"/>
      <c r="W35" s="790">
        <f t="shared" si="1"/>
      </c>
      <c r="X35" s="791"/>
      <c r="Y35" s="423" t="s">
        <v>12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438" t="s">
        <v>1340</v>
      </c>
      <c r="C36" s="438"/>
      <c r="D36" s="96"/>
      <c r="E36" s="610">
        <v>250</v>
      </c>
      <c r="F36" s="611"/>
      <c r="G36" s="790">
        <f>IF(D36="","",ROUND(E36*$D$4,-1))</f>
      </c>
      <c r="H36" s="791"/>
      <c r="I36" s="557" t="s">
        <v>1386</v>
      </c>
      <c r="J36" s="558"/>
      <c r="K36" s="558"/>
      <c r="L36" s="558"/>
      <c r="M36" s="558"/>
      <c r="N36" s="558"/>
      <c r="O36" s="559"/>
      <c r="Q36" s="387"/>
      <c r="R36" s="450" t="s">
        <v>971</v>
      </c>
      <c r="S36" s="438"/>
      <c r="T36" s="95"/>
      <c r="U36" s="600">
        <v>620</v>
      </c>
      <c r="V36" s="601"/>
      <c r="W36" s="790">
        <f t="shared" si="1"/>
      </c>
      <c r="X36" s="791"/>
      <c r="Y36" s="423" t="s">
        <v>13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438" t="s">
        <v>1341</v>
      </c>
      <c r="C37" s="438"/>
      <c r="D37" s="96"/>
      <c r="E37" s="610">
        <v>270</v>
      </c>
      <c r="F37" s="611"/>
      <c r="G37" s="790">
        <f t="shared" si="2"/>
      </c>
      <c r="H37" s="791"/>
      <c r="I37" s="557" t="s">
        <v>1344</v>
      </c>
      <c r="J37" s="558"/>
      <c r="K37" s="558"/>
      <c r="L37" s="558"/>
      <c r="M37" s="558"/>
      <c r="N37" s="558"/>
      <c r="O37" s="559"/>
      <c r="Q37" s="387"/>
      <c r="R37" s="450" t="s">
        <v>1577</v>
      </c>
      <c r="S37" s="438"/>
      <c r="T37" s="95"/>
      <c r="U37" s="600">
        <v>300</v>
      </c>
      <c r="V37" s="601"/>
      <c r="W37" s="790">
        <f>IF(T37="","",ROUND(U37*$D$4,-1))</f>
      </c>
      <c r="X37" s="791"/>
      <c r="Y37" s="423" t="s">
        <v>1579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438" t="s">
        <v>1590</v>
      </c>
      <c r="C38" s="438"/>
      <c r="D38" s="96"/>
      <c r="E38" s="610">
        <v>460</v>
      </c>
      <c r="F38" s="611"/>
      <c r="G38" s="790">
        <f>IF(D38="","",ROUND(E38*$D$4,-1))</f>
      </c>
      <c r="H38" s="791"/>
      <c r="I38" s="557" t="s">
        <v>1591</v>
      </c>
      <c r="J38" s="558"/>
      <c r="K38" s="558"/>
      <c r="L38" s="558"/>
      <c r="M38" s="558"/>
      <c r="N38" s="558"/>
      <c r="O38" s="559"/>
      <c r="Q38" s="387"/>
      <c r="R38" s="450" t="s">
        <v>1578</v>
      </c>
      <c r="S38" s="438"/>
      <c r="T38" s="95"/>
      <c r="U38" s="600">
        <v>290</v>
      </c>
      <c r="V38" s="601"/>
      <c r="W38" s="790">
        <f t="shared" si="1"/>
      </c>
      <c r="X38" s="791"/>
      <c r="Y38" s="423" t="s">
        <v>1580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438" t="s">
        <v>1593</v>
      </c>
      <c r="C39" s="438"/>
      <c r="D39" s="96"/>
      <c r="E39" s="610">
        <v>200</v>
      </c>
      <c r="F39" s="611"/>
      <c r="G39" s="790">
        <f t="shared" si="2"/>
      </c>
      <c r="H39" s="791"/>
      <c r="I39" s="557" t="s">
        <v>1592</v>
      </c>
      <c r="J39" s="558"/>
      <c r="K39" s="558"/>
      <c r="L39" s="558"/>
      <c r="M39" s="558"/>
      <c r="N39" s="558"/>
      <c r="O39" s="559"/>
      <c r="Q39" s="387"/>
      <c r="R39" s="450" t="s">
        <v>1388</v>
      </c>
      <c r="S39" s="438"/>
      <c r="T39" s="95"/>
      <c r="U39" s="600">
        <v>360</v>
      </c>
      <c r="V39" s="601"/>
      <c r="W39" s="790">
        <f>IF(T39="","",ROUND(U39*$D$4,-1))</f>
      </c>
      <c r="X39" s="791"/>
      <c r="Y39" s="423" t="s">
        <v>825</v>
      </c>
      <c r="Z39" s="424"/>
      <c r="AA39" s="424"/>
      <c r="AB39" s="424"/>
      <c r="AC39" s="424"/>
      <c r="AD39" s="424"/>
      <c r="AE39" s="425"/>
    </row>
    <row r="40" spans="1:31" ht="12.75" customHeight="1">
      <c r="A40" s="387"/>
      <c r="B40" s="438" t="s">
        <v>564</v>
      </c>
      <c r="C40" s="438"/>
      <c r="D40" s="96"/>
      <c r="E40" s="610">
        <v>350</v>
      </c>
      <c r="F40" s="611"/>
      <c r="G40" s="790">
        <f t="shared" si="2"/>
      </c>
      <c r="H40" s="791"/>
      <c r="I40" s="557" t="s">
        <v>865</v>
      </c>
      <c r="J40" s="558"/>
      <c r="K40" s="558"/>
      <c r="L40" s="558"/>
      <c r="M40" s="558"/>
      <c r="N40" s="558"/>
      <c r="O40" s="559"/>
      <c r="Q40" s="387"/>
      <c r="R40" s="450" t="s">
        <v>1537</v>
      </c>
      <c r="S40" s="438"/>
      <c r="T40" s="95"/>
      <c r="U40" s="600">
        <v>470</v>
      </c>
      <c r="V40" s="601"/>
      <c r="W40" s="790">
        <f>IF(T40="","",ROUND(U40*$D$4,-1))</f>
      </c>
      <c r="X40" s="791"/>
      <c r="Y40" s="423" t="s">
        <v>1536</v>
      </c>
      <c r="Z40" s="424"/>
      <c r="AA40" s="424"/>
      <c r="AB40" s="424"/>
      <c r="AC40" s="424"/>
      <c r="AD40" s="424"/>
      <c r="AE40" s="425"/>
    </row>
    <row r="41" spans="1:31" ht="12.75" customHeight="1">
      <c r="A41" s="387"/>
      <c r="B41" s="438" t="s">
        <v>565</v>
      </c>
      <c r="C41" s="438"/>
      <c r="D41" s="96"/>
      <c r="E41" s="610">
        <v>350</v>
      </c>
      <c r="F41" s="611"/>
      <c r="G41" s="790">
        <f t="shared" si="2"/>
      </c>
      <c r="H41" s="791"/>
      <c r="I41" s="557" t="s">
        <v>2</v>
      </c>
      <c r="J41" s="558"/>
      <c r="K41" s="558"/>
      <c r="L41" s="558"/>
      <c r="M41" s="558"/>
      <c r="N41" s="558"/>
      <c r="O41" s="559"/>
      <c r="Q41" s="387"/>
      <c r="R41" s="450" t="s">
        <v>972</v>
      </c>
      <c r="S41" s="438"/>
      <c r="T41" s="95"/>
      <c r="U41" s="600">
        <v>380</v>
      </c>
      <c r="V41" s="601"/>
      <c r="W41" s="790">
        <f t="shared" si="1"/>
      </c>
      <c r="X41" s="791"/>
      <c r="Y41" s="423" t="s">
        <v>14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438" t="s">
        <v>566</v>
      </c>
      <c r="C42" s="438"/>
      <c r="D42" s="96"/>
      <c r="E42" s="610">
        <v>460</v>
      </c>
      <c r="F42" s="611"/>
      <c r="G42" s="790">
        <f t="shared" si="2"/>
      </c>
      <c r="H42" s="791"/>
      <c r="I42" s="557" t="s">
        <v>3</v>
      </c>
      <c r="J42" s="558"/>
      <c r="K42" s="558"/>
      <c r="L42" s="558"/>
      <c r="M42" s="558"/>
      <c r="N42" s="558"/>
      <c r="O42" s="559"/>
      <c r="Q42" s="387"/>
      <c r="R42" s="450" t="s">
        <v>811</v>
      </c>
      <c r="S42" s="438"/>
      <c r="T42" s="95"/>
      <c r="U42" s="397">
        <v>280</v>
      </c>
      <c r="V42" s="398"/>
      <c r="W42" s="790">
        <f t="shared" si="1"/>
      </c>
      <c r="X42" s="791"/>
      <c r="Y42" s="423" t="s">
        <v>814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438" t="s">
        <v>567</v>
      </c>
      <c r="C43" s="438"/>
      <c r="D43" s="96"/>
      <c r="E43" s="610">
        <v>370</v>
      </c>
      <c r="F43" s="611"/>
      <c r="G43" s="790">
        <f t="shared" si="2"/>
      </c>
      <c r="H43" s="791"/>
      <c r="I43" s="557" t="s">
        <v>4</v>
      </c>
      <c r="J43" s="558"/>
      <c r="K43" s="558"/>
      <c r="L43" s="558"/>
      <c r="M43" s="558"/>
      <c r="N43" s="558"/>
      <c r="O43" s="559"/>
      <c r="Q43" s="387"/>
      <c r="R43" s="450" t="s">
        <v>1586</v>
      </c>
      <c r="S43" s="438"/>
      <c r="T43" s="95"/>
      <c r="U43" s="397">
        <v>200</v>
      </c>
      <c r="V43" s="398"/>
      <c r="W43" s="790">
        <f>IF(T43="","",ROUND(U43*$D$4,-1))</f>
      </c>
      <c r="X43" s="791"/>
      <c r="Y43" s="423" t="s">
        <v>1588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438" t="s">
        <v>605</v>
      </c>
      <c r="C44" s="438"/>
      <c r="D44" s="96"/>
      <c r="E44" s="610">
        <v>200</v>
      </c>
      <c r="F44" s="611"/>
      <c r="G44" s="790">
        <f t="shared" si="2"/>
      </c>
      <c r="H44" s="791"/>
      <c r="I44" s="557" t="s">
        <v>866</v>
      </c>
      <c r="J44" s="558"/>
      <c r="K44" s="558"/>
      <c r="L44" s="558"/>
      <c r="M44" s="558"/>
      <c r="N44" s="558"/>
      <c r="O44" s="559"/>
      <c r="Q44" s="387"/>
      <c r="R44" s="450" t="s">
        <v>1587</v>
      </c>
      <c r="S44" s="438"/>
      <c r="T44" s="95"/>
      <c r="U44" s="397">
        <v>160</v>
      </c>
      <c r="V44" s="398"/>
      <c r="W44" s="790">
        <f t="shared" si="1"/>
      </c>
      <c r="X44" s="791"/>
      <c r="Y44" s="423" t="s">
        <v>1589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438" t="s">
        <v>2530</v>
      </c>
      <c r="C45" s="438"/>
      <c r="D45" s="96"/>
      <c r="E45" s="610">
        <v>180</v>
      </c>
      <c r="F45" s="611"/>
      <c r="G45" s="790">
        <f>IF(D45="","",ROUND(E45*$D$4,-1))</f>
      </c>
      <c r="H45" s="791"/>
      <c r="I45" s="557" t="s">
        <v>2532</v>
      </c>
      <c r="J45" s="558"/>
      <c r="K45" s="558"/>
      <c r="L45" s="558"/>
      <c r="M45" s="558"/>
      <c r="N45" s="558"/>
      <c r="O45" s="559"/>
      <c r="Q45" s="387"/>
      <c r="R45" s="450" t="s">
        <v>812</v>
      </c>
      <c r="S45" s="438"/>
      <c r="T45" s="95"/>
      <c r="U45" s="397">
        <v>220</v>
      </c>
      <c r="V45" s="398"/>
      <c r="W45" s="790">
        <f t="shared" si="1"/>
      </c>
      <c r="X45" s="791"/>
      <c r="Y45" s="423" t="s">
        <v>815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438" t="s">
        <v>2531</v>
      </c>
      <c r="C46" s="438"/>
      <c r="D46" s="96"/>
      <c r="E46" s="610">
        <v>180</v>
      </c>
      <c r="F46" s="611"/>
      <c r="G46" s="790">
        <f>IF(D46="","",ROUND(E46*$D$4,-1))</f>
      </c>
      <c r="H46" s="791"/>
      <c r="I46" s="557" t="s">
        <v>2533</v>
      </c>
      <c r="J46" s="558"/>
      <c r="K46" s="558"/>
      <c r="L46" s="558"/>
      <c r="M46" s="558"/>
      <c r="N46" s="558"/>
      <c r="O46" s="559"/>
      <c r="Q46" s="387"/>
      <c r="R46" s="450" t="s">
        <v>2358</v>
      </c>
      <c r="S46" s="438"/>
      <c r="T46" s="95"/>
      <c r="U46" s="397">
        <v>190</v>
      </c>
      <c r="V46" s="398"/>
      <c r="W46" s="790">
        <f>IF(T46="","",ROUND(U46*$D$4,-1))</f>
      </c>
      <c r="X46" s="791"/>
      <c r="Y46" s="423" t="s">
        <v>2360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815" t="s">
        <v>2497</v>
      </c>
      <c r="C47" s="815"/>
      <c r="D47" s="96"/>
      <c r="E47" s="614">
        <v>230</v>
      </c>
      <c r="F47" s="615"/>
      <c r="G47" s="790">
        <f>IF(D47="","",ROUND(E47*$D$4,-1))</f>
      </c>
      <c r="H47" s="791"/>
      <c r="I47" s="557" t="s">
        <v>2499</v>
      </c>
      <c r="J47" s="563"/>
      <c r="K47" s="563"/>
      <c r="L47" s="563"/>
      <c r="M47" s="563"/>
      <c r="N47" s="563"/>
      <c r="O47" s="564"/>
      <c r="Q47" s="387"/>
      <c r="R47" s="450" t="s">
        <v>2359</v>
      </c>
      <c r="S47" s="438"/>
      <c r="T47" s="95"/>
      <c r="U47" s="397">
        <v>110</v>
      </c>
      <c r="V47" s="398"/>
      <c r="W47" s="790">
        <f t="shared" si="1"/>
      </c>
      <c r="X47" s="791"/>
      <c r="Y47" s="423" t="s">
        <v>2361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815" t="s">
        <v>2498</v>
      </c>
      <c r="C48" s="815"/>
      <c r="D48" s="96"/>
      <c r="E48" s="614">
        <v>210</v>
      </c>
      <c r="F48" s="615"/>
      <c r="G48" s="790">
        <f t="shared" si="2"/>
      </c>
      <c r="H48" s="791"/>
      <c r="I48" s="557" t="s">
        <v>2500</v>
      </c>
      <c r="J48" s="563"/>
      <c r="K48" s="563"/>
      <c r="L48" s="563"/>
      <c r="M48" s="563"/>
      <c r="N48" s="563"/>
      <c r="O48" s="564"/>
      <c r="Q48" s="387"/>
      <c r="R48" s="450" t="s">
        <v>813</v>
      </c>
      <c r="S48" s="438"/>
      <c r="T48" s="95"/>
      <c r="U48" s="397">
        <v>250</v>
      </c>
      <c r="V48" s="398"/>
      <c r="W48" s="790">
        <f>IF(T48="","",ROUND(U48*$D$4,-1))</f>
      </c>
      <c r="X48" s="791"/>
      <c r="Y48" s="423" t="s">
        <v>816</v>
      </c>
      <c r="Z48" s="424"/>
      <c r="AA48" s="424"/>
      <c r="AB48" s="424"/>
      <c r="AC48" s="424"/>
      <c r="AD48" s="424"/>
      <c r="AE48" s="425"/>
    </row>
    <row r="49" spans="1:31" ht="12.75" customHeight="1">
      <c r="A49" s="388"/>
      <c r="B49" s="407" t="s">
        <v>999</v>
      </c>
      <c r="C49" s="407"/>
      <c r="D49" s="408"/>
      <c r="E49" s="604">
        <f>SUBTOTAL(9,E29:F48)</f>
        <v>5650</v>
      </c>
      <c r="F49" s="605"/>
      <c r="G49" s="604">
        <f>SUBTOTAL(9,G29:H48)</f>
        <v>0</v>
      </c>
      <c r="H49" s="605"/>
      <c r="I49" s="480"/>
      <c r="J49" s="481"/>
      <c r="K49" s="481"/>
      <c r="L49" s="481"/>
      <c r="M49" s="481"/>
      <c r="N49" s="481"/>
      <c r="O49" s="482"/>
      <c r="Q49" s="387"/>
      <c r="R49" s="450" t="s">
        <v>1398</v>
      </c>
      <c r="S49" s="438"/>
      <c r="T49" s="95"/>
      <c r="U49" s="600">
        <v>240</v>
      </c>
      <c r="V49" s="601"/>
      <c r="W49" s="790">
        <f t="shared" si="1"/>
      </c>
      <c r="X49" s="791"/>
      <c r="Y49" s="423" t="s">
        <v>1399</v>
      </c>
      <c r="Z49" s="424"/>
      <c r="AA49" s="424"/>
      <c r="AB49" s="424"/>
      <c r="AC49" s="424"/>
      <c r="AD49" s="424"/>
      <c r="AE49" s="425"/>
    </row>
    <row r="50" spans="1:31" ht="12.75" customHeight="1">
      <c r="A50" s="386" t="s">
        <v>25</v>
      </c>
      <c r="B50" s="451" t="s">
        <v>1194</v>
      </c>
      <c r="C50" s="442"/>
      <c r="D50" s="59"/>
      <c r="E50" s="610">
        <v>220</v>
      </c>
      <c r="F50" s="611"/>
      <c r="G50" s="790">
        <f aca="true" t="shared" si="3" ref="G50:G55">IF(D50="","",ROUND(E50*$D$4,-1))</f>
      </c>
      <c r="H50" s="791"/>
      <c r="I50" s="557" t="s">
        <v>1506</v>
      </c>
      <c r="J50" s="558"/>
      <c r="K50" s="558"/>
      <c r="L50" s="558"/>
      <c r="M50" s="558"/>
      <c r="N50" s="558"/>
      <c r="O50" s="559"/>
      <c r="Q50" s="388"/>
      <c r="R50" s="406" t="s">
        <v>999</v>
      </c>
      <c r="S50" s="407"/>
      <c r="T50" s="408"/>
      <c r="U50" s="604">
        <f>SUBTOTAL(9,U6:V49)</f>
        <v>12670</v>
      </c>
      <c r="V50" s="605"/>
      <c r="W50" s="419">
        <f>SUBTOTAL(9,W6:X49)</f>
        <v>0</v>
      </c>
      <c r="X50" s="420"/>
      <c r="Y50" s="415"/>
      <c r="Z50" s="416"/>
      <c r="AA50" s="416"/>
      <c r="AB50" s="416"/>
      <c r="AC50" s="416"/>
      <c r="AD50" s="416"/>
      <c r="AE50" s="417"/>
    </row>
    <row r="51" spans="1:31" ht="12.75" customHeight="1">
      <c r="A51" s="387"/>
      <c r="B51" s="450" t="s">
        <v>1195</v>
      </c>
      <c r="C51" s="438"/>
      <c r="D51" s="65"/>
      <c r="E51" s="610">
        <v>340</v>
      </c>
      <c r="F51" s="611"/>
      <c r="G51" s="790">
        <f t="shared" si="3"/>
      </c>
      <c r="H51" s="791"/>
      <c r="I51" s="557" t="s">
        <v>1507</v>
      </c>
      <c r="J51" s="558"/>
      <c r="K51" s="558"/>
      <c r="L51" s="558"/>
      <c r="M51" s="558"/>
      <c r="N51" s="558"/>
      <c r="O51" s="559"/>
      <c r="Q51" s="386" t="s">
        <v>148</v>
      </c>
      <c r="R51" s="451" t="s">
        <v>973</v>
      </c>
      <c r="S51" s="442"/>
      <c r="T51" s="59"/>
      <c r="U51" s="600">
        <v>500</v>
      </c>
      <c r="V51" s="601"/>
      <c r="W51" s="790">
        <f>IF(T51="","",ROUND(U51*$D$4,-1))</f>
      </c>
      <c r="X51" s="791"/>
      <c r="Y51" s="423" t="s">
        <v>15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450" t="s">
        <v>1093</v>
      </c>
      <c r="C52" s="438"/>
      <c r="D52" s="96"/>
      <c r="E52" s="610">
        <v>280</v>
      </c>
      <c r="F52" s="611"/>
      <c r="G52" s="790">
        <f t="shared" si="3"/>
      </c>
      <c r="H52" s="791"/>
      <c r="I52" s="557" t="s">
        <v>2343</v>
      </c>
      <c r="J52" s="558"/>
      <c r="K52" s="558"/>
      <c r="L52" s="558"/>
      <c r="M52" s="558"/>
      <c r="N52" s="558"/>
      <c r="O52" s="559"/>
      <c r="Q52" s="387"/>
      <c r="R52" s="450" t="s">
        <v>1334</v>
      </c>
      <c r="S52" s="438"/>
      <c r="T52" s="60"/>
      <c r="U52" s="600">
        <v>270</v>
      </c>
      <c r="V52" s="601"/>
      <c r="W52" s="790">
        <f>IF(T52="","",ROUND(U52*$D$4,-1))</f>
      </c>
      <c r="X52" s="791"/>
      <c r="Y52" s="423" t="s">
        <v>1336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450" t="s">
        <v>1094</v>
      </c>
      <c r="C53" s="438"/>
      <c r="D53" s="96"/>
      <c r="E53" s="610">
        <v>150</v>
      </c>
      <c r="F53" s="611"/>
      <c r="G53" s="790">
        <f t="shared" si="3"/>
      </c>
      <c r="H53" s="791"/>
      <c r="I53" s="557" t="s">
        <v>1095</v>
      </c>
      <c r="J53" s="558"/>
      <c r="K53" s="558"/>
      <c r="L53" s="558"/>
      <c r="M53" s="558"/>
      <c r="N53" s="558"/>
      <c r="O53" s="559"/>
      <c r="Q53" s="387"/>
      <c r="R53" s="450" t="s">
        <v>1335</v>
      </c>
      <c r="S53" s="438"/>
      <c r="T53" s="95"/>
      <c r="U53" s="600">
        <v>240</v>
      </c>
      <c r="V53" s="601"/>
      <c r="W53" s="790">
        <f>IF(T53="","",ROUND(U53*$D$4,-1))</f>
      </c>
      <c r="X53" s="791"/>
      <c r="Y53" s="423" t="s">
        <v>1337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450" t="s">
        <v>2311</v>
      </c>
      <c r="C54" s="438"/>
      <c r="D54" s="96"/>
      <c r="E54" s="610">
        <v>130</v>
      </c>
      <c r="F54" s="611"/>
      <c r="G54" s="790">
        <f t="shared" si="3"/>
      </c>
      <c r="H54" s="791"/>
      <c r="I54" s="557" t="s">
        <v>2312</v>
      </c>
      <c r="J54" s="558"/>
      <c r="K54" s="558"/>
      <c r="L54" s="558"/>
      <c r="M54" s="558"/>
      <c r="N54" s="558"/>
      <c r="O54" s="559"/>
      <c r="Q54" s="387"/>
      <c r="R54" s="450" t="s">
        <v>974</v>
      </c>
      <c r="S54" s="438"/>
      <c r="T54" s="95"/>
      <c r="U54" s="600">
        <v>420</v>
      </c>
      <c r="V54" s="601"/>
      <c r="W54" s="790">
        <f aca="true" t="shared" si="4" ref="W54:W60">IF(T54="","",ROUND(U54*$D$4,-1))</f>
      </c>
      <c r="X54" s="791"/>
      <c r="Y54" s="423" t="s">
        <v>16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450" t="s">
        <v>2344</v>
      </c>
      <c r="C55" s="438"/>
      <c r="D55" s="96"/>
      <c r="E55" s="610">
        <v>210</v>
      </c>
      <c r="F55" s="611"/>
      <c r="G55" s="790">
        <f t="shared" si="3"/>
      </c>
      <c r="H55" s="791"/>
      <c r="I55" s="557" t="s">
        <v>2345</v>
      </c>
      <c r="J55" s="558"/>
      <c r="K55" s="558"/>
      <c r="L55" s="558"/>
      <c r="M55" s="558"/>
      <c r="N55" s="558"/>
      <c r="O55" s="559"/>
      <c r="Q55" s="387"/>
      <c r="R55" s="450" t="s">
        <v>975</v>
      </c>
      <c r="S55" s="438"/>
      <c r="T55" s="95"/>
      <c r="U55" s="600">
        <v>340</v>
      </c>
      <c r="V55" s="601"/>
      <c r="W55" s="790">
        <f t="shared" si="4"/>
      </c>
      <c r="X55" s="791"/>
      <c r="Y55" s="423" t="s">
        <v>17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450" t="s">
        <v>278</v>
      </c>
      <c r="C56" s="438"/>
      <c r="D56" s="96"/>
      <c r="E56" s="610">
        <v>340</v>
      </c>
      <c r="F56" s="611"/>
      <c r="G56" s="790">
        <f aca="true" t="shared" si="5" ref="G56:G70">IF(D56="","",ROUND(E56*$D$4,-1))</f>
      </c>
      <c r="H56" s="791"/>
      <c r="I56" s="557" t="s">
        <v>309</v>
      </c>
      <c r="J56" s="558"/>
      <c r="K56" s="558"/>
      <c r="L56" s="558"/>
      <c r="M56" s="558"/>
      <c r="N56" s="558"/>
      <c r="O56" s="559"/>
      <c r="Q56" s="387"/>
      <c r="R56" s="450" t="s">
        <v>976</v>
      </c>
      <c r="S56" s="438"/>
      <c r="T56" s="95"/>
      <c r="U56" s="600">
        <v>280</v>
      </c>
      <c r="V56" s="601"/>
      <c r="W56" s="790">
        <f t="shared" si="4"/>
      </c>
      <c r="X56" s="791"/>
      <c r="Y56" s="423" t="s">
        <v>18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450" t="s">
        <v>279</v>
      </c>
      <c r="C57" s="438"/>
      <c r="D57" s="96"/>
      <c r="E57" s="610">
        <v>450</v>
      </c>
      <c r="F57" s="611"/>
      <c r="G57" s="790">
        <f t="shared" si="5"/>
      </c>
      <c r="H57" s="791"/>
      <c r="I57" s="557" t="s">
        <v>310</v>
      </c>
      <c r="J57" s="558"/>
      <c r="K57" s="558"/>
      <c r="L57" s="558"/>
      <c r="M57" s="558"/>
      <c r="N57" s="558"/>
      <c r="O57" s="559"/>
      <c r="Q57" s="387"/>
      <c r="R57" s="450" t="s">
        <v>1527</v>
      </c>
      <c r="S57" s="438"/>
      <c r="T57" s="95"/>
      <c r="U57" s="600">
        <v>310</v>
      </c>
      <c r="V57" s="601"/>
      <c r="W57" s="790">
        <f>IF(T57="","",ROUND(U57*$D$4,-1))</f>
      </c>
      <c r="X57" s="791"/>
      <c r="Y57" s="423" t="s">
        <v>1529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450" t="s">
        <v>743</v>
      </c>
      <c r="C58" s="438"/>
      <c r="D58" s="96"/>
      <c r="E58" s="610">
        <v>290</v>
      </c>
      <c r="F58" s="611"/>
      <c r="G58" s="790">
        <f t="shared" si="5"/>
      </c>
      <c r="H58" s="791"/>
      <c r="I58" s="557" t="s">
        <v>1346</v>
      </c>
      <c r="J58" s="558"/>
      <c r="K58" s="558"/>
      <c r="L58" s="558"/>
      <c r="M58" s="558"/>
      <c r="N58" s="558"/>
      <c r="O58" s="559"/>
      <c r="Q58" s="387"/>
      <c r="R58" s="450" t="s">
        <v>1528</v>
      </c>
      <c r="S58" s="438"/>
      <c r="T58" s="95"/>
      <c r="U58" s="600">
        <v>120</v>
      </c>
      <c r="V58" s="601"/>
      <c r="W58" s="790">
        <f t="shared" si="4"/>
      </c>
      <c r="X58" s="791"/>
      <c r="Y58" s="423" t="s">
        <v>1530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450" t="s">
        <v>744</v>
      </c>
      <c r="C59" s="438"/>
      <c r="D59" s="96"/>
      <c r="E59" s="610">
        <v>310</v>
      </c>
      <c r="F59" s="611"/>
      <c r="G59" s="790">
        <f t="shared" si="5"/>
      </c>
      <c r="H59" s="791"/>
      <c r="I59" s="557" t="s">
        <v>867</v>
      </c>
      <c r="J59" s="558"/>
      <c r="K59" s="558"/>
      <c r="L59" s="558"/>
      <c r="M59" s="558"/>
      <c r="N59" s="558"/>
      <c r="O59" s="559"/>
      <c r="Q59" s="387"/>
      <c r="R59" s="450" t="s">
        <v>978</v>
      </c>
      <c r="S59" s="438"/>
      <c r="T59" s="95"/>
      <c r="U59" s="600">
        <v>390</v>
      </c>
      <c r="V59" s="601"/>
      <c r="W59" s="790">
        <f t="shared" si="4"/>
      </c>
      <c r="X59" s="791"/>
      <c r="Y59" s="423" t="s">
        <v>19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450" t="s">
        <v>1345</v>
      </c>
      <c r="C60" s="438"/>
      <c r="D60" s="96"/>
      <c r="E60" s="610">
        <v>230</v>
      </c>
      <c r="F60" s="611"/>
      <c r="G60" s="790">
        <f>IF(D60="","",ROUND(E60*$D$4,-1))</f>
      </c>
      <c r="H60" s="791"/>
      <c r="I60" s="557" t="s">
        <v>1347</v>
      </c>
      <c r="J60" s="558"/>
      <c r="K60" s="558"/>
      <c r="L60" s="558"/>
      <c r="M60" s="558"/>
      <c r="N60" s="558"/>
      <c r="O60" s="559"/>
      <c r="Q60" s="387"/>
      <c r="R60" s="448" t="s">
        <v>979</v>
      </c>
      <c r="S60" s="449"/>
      <c r="T60" s="95"/>
      <c r="U60" s="600">
        <v>400</v>
      </c>
      <c r="V60" s="601"/>
      <c r="W60" s="790">
        <f t="shared" si="4"/>
      </c>
      <c r="X60" s="791"/>
      <c r="Y60" s="423" t="s">
        <v>20</v>
      </c>
      <c r="Z60" s="424"/>
      <c r="AA60" s="424"/>
      <c r="AB60" s="424"/>
      <c r="AC60" s="424"/>
      <c r="AD60" s="424"/>
      <c r="AE60" s="425"/>
    </row>
    <row r="61" spans="1:31" ht="12.75" customHeight="1">
      <c r="A61" s="387"/>
      <c r="B61" s="450" t="s">
        <v>1348</v>
      </c>
      <c r="C61" s="438"/>
      <c r="D61" s="96"/>
      <c r="E61" s="610">
        <v>270</v>
      </c>
      <c r="F61" s="611"/>
      <c r="G61" s="790">
        <f t="shared" si="5"/>
      </c>
      <c r="H61" s="791"/>
      <c r="I61" s="557" t="s">
        <v>1383</v>
      </c>
      <c r="J61" s="558"/>
      <c r="K61" s="558"/>
      <c r="L61" s="558"/>
      <c r="M61" s="558"/>
      <c r="N61" s="558"/>
      <c r="O61" s="559"/>
      <c r="Q61" s="388"/>
      <c r="R61" s="406" t="s">
        <v>999</v>
      </c>
      <c r="S61" s="407"/>
      <c r="T61" s="408"/>
      <c r="U61" s="604">
        <f>SUBTOTAL(9,U51:V60)</f>
        <v>3270</v>
      </c>
      <c r="V61" s="605"/>
      <c r="W61" s="419">
        <f>SUBTOTAL(9,W51:X60)</f>
        <v>0</v>
      </c>
      <c r="X61" s="420"/>
      <c r="Y61" s="415"/>
      <c r="Z61" s="416"/>
      <c r="AA61" s="416"/>
      <c r="AB61" s="416"/>
      <c r="AC61" s="416"/>
      <c r="AD61" s="416"/>
      <c r="AE61" s="417"/>
    </row>
    <row r="62" spans="1:31" ht="12.75" customHeight="1">
      <c r="A62" s="387"/>
      <c r="B62" s="450" t="s">
        <v>1349</v>
      </c>
      <c r="C62" s="438"/>
      <c r="D62" s="96"/>
      <c r="E62" s="610">
        <v>230</v>
      </c>
      <c r="F62" s="611"/>
      <c r="G62" s="790">
        <f>IF(D62="","",ROUND(E62*$D$4,-1))</f>
      </c>
      <c r="H62" s="791"/>
      <c r="I62" s="557" t="s">
        <v>1385</v>
      </c>
      <c r="J62" s="558"/>
      <c r="K62" s="558"/>
      <c r="L62" s="558"/>
      <c r="M62" s="558"/>
      <c r="N62" s="558"/>
      <c r="O62" s="559"/>
      <c r="R62" s="35"/>
      <c r="S62" s="35"/>
      <c r="T62" s="35"/>
      <c r="U62" s="36"/>
      <c r="V62" s="36"/>
      <c r="W62" s="58"/>
      <c r="X62" s="58"/>
      <c r="Y62" s="37"/>
      <c r="Z62" s="37"/>
      <c r="AA62" s="37"/>
      <c r="AB62" s="37"/>
      <c r="AC62" s="37"/>
      <c r="AD62" s="37"/>
      <c r="AE62" s="37"/>
    </row>
    <row r="63" spans="1:31" ht="12.75" customHeight="1">
      <c r="A63" s="387"/>
      <c r="B63" s="450" t="s">
        <v>1382</v>
      </c>
      <c r="C63" s="438"/>
      <c r="D63" s="96"/>
      <c r="E63" s="610">
        <v>180</v>
      </c>
      <c r="F63" s="611"/>
      <c r="G63" s="790">
        <f>IF(D63="","",ROUND(E63*$D$4,-1))</f>
      </c>
      <c r="H63" s="791"/>
      <c r="I63" s="557" t="s">
        <v>1384</v>
      </c>
      <c r="J63" s="558"/>
      <c r="K63" s="558"/>
      <c r="L63" s="558"/>
      <c r="M63" s="558"/>
      <c r="N63" s="558"/>
      <c r="O63" s="559"/>
      <c r="Q63" s="523" t="s">
        <v>21</v>
      </c>
      <c r="R63" s="499"/>
      <c r="S63" s="499"/>
      <c r="T63" s="524"/>
      <c r="U63" s="809">
        <f>SUBTOTAL(9,U6:V61)</f>
        <v>15940</v>
      </c>
      <c r="V63" s="809"/>
      <c r="W63" s="810">
        <f>SUBTOTAL(9,W6:X61)</f>
        <v>0</v>
      </c>
      <c r="X63" s="810"/>
      <c r="Y63" s="38"/>
      <c r="Z63" s="38"/>
      <c r="AA63" s="38"/>
      <c r="AB63" s="38"/>
      <c r="AC63" s="38"/>
      <c r="AD63" s="38"/>
      <c r="AE63" s="38"/>
    </row>
    <row r="64" spans="1:31" ht="12.75" customHeight="1">
      <c r="A64" s="387"/>
      <c r="B64" s="450" t="s">
        <v>733</v>
      </c>
      <c r="C64" s="438"/>
      <c r="D64" s="96"/>
      <c r="E64" s="610">
        <v>310</v>
      </c>
      <c r="F64" s="611"/>
      <c r="G64" s="790">
        <f t="shared" si="5"/>
      </c>
      <c r="H64" s="791"/>
      <c r="I64" s="557" t="s">
        <v>868</v>
      </c>
      <c r="J64" s="558"/>
      <c r="K64" s="558"/>
      <c r="L64" s="558"/>
      <c r="M64" s="558"/>
      <c r="N64" s="558"/>
      <c r="O64" s="559"/>
      <c r="U64" s="11"/>
      <c r="V64" s="11"/>
      <c r="W64" s="11"/>
      <c r="X64" s="11"/>
      <c r="Y64" s="38"/>
      <c r="Z64" s="38"/>
      <c r="AA64" s="38"/>
      <c r="AB64" s="38"/>
      <c r="AC64" s="38"/>
      <c r="AD64" s="38"/>
      <c r="AE64" s="38"/>
    </row>
    <row r="65" spans="1:24" ht="12.75" customHeight="1">
      <c r="A65" s="387"/>
      <c r="B65" s="450" t="s">
        <v>734</v>
      </c>
      <c r="C65" s="438"/>
      <c r="D65" s="96"/>
      <c r="E65" s="610">
        <v>420</v>
      </c>
      <c r="F65" s="611"/>
      <c r="G65" s="790">
        <f t="shared" si="5"/>
      </c>
      <c r="H65" s="791"/>
      <c r="I65" s="557" t="s">
        <v>869</v>
      </c>
      <c r="J65" s="558"/>
      <c r="K65" s="558"/>
      <c r="L65" s="558"/>
      <c r="M65" s="558"/>
      <c r="N65" s="558"/>
      <c r="O65" s="559"/>
      <c r="Q65" s="697" t="s">
        <v>2388</v>
      </c>
      <c r="R65" s="698"/>
      <c r="S65" s="698"/>
      <c r="T65" s="699"/>
      <c r="U65" s="816">
        <f>'周南市'!U92+E84+U63</f>
        <v>86640</v>
      </c>
      <c r="V65" s="817"/>
      <c r="W65" s="816">
        <f>'周南市'!W92+G84+W63</f>
        <v>0</v>
      </c>
      <c r="X65" s="817"/>
    </row>
    <row r="66" spans="1:15" ht="12.75" customHeight="1">
      <c r="A66" s="387"/>
      <c r="B66" s="450" t="s">
        <v>579</v>
      </c>
      <c r="C66" s="438"/>
      <c r="D66" s="96"/>
      <c r="E66" s="610">
        <v>310</v>
      </c>
      <c r="F66" s="611"/>
      <c r="G66" s="790">
        <f t="shared" si="5"/>
      </c>
      <c r="H66" s="791"/>
      <c r="I66" s="557" t="s">
        <v>870</v>
      </c>
      <c r="J66" s="558"/>
      <c r="K66" s="558"/>
      <c r="L66" s="558"/>
      <c r="M66" s="558"/>
      <c r="N66" s="558"/>
      <c r="O66" s="559"/>
    </row>
    <row r="67" spans="1:15" ht="12.75" customHeight="1">
      <c r="A67" s="387"/>
      <c r="B67" s="450" t="s">
        <v>580</v>
      </c>
      <c r="C67" s="438"/>
      <c r="D67" s="96"/>
      <c r="E67" s="610">
        <v>430</v>
      </c>
      <c r="F67" s="611"/>
      <c r="G67" s="790">
        <f t="shared" si="5"/>
      </c>
      <c r="H67" s="791"/>
      <c r="I67" s="557" t="s">
        <v>871</v>
      </c>
      <c r="J67" s="558"/>
      <c r="K67" s="558"/>
      <c r="L67" s="558"/>
      <c r="M67" s="558"/>
      <c r="N67" s="558"/>
      <c r="O67" s="559"/>
    </row>
    <row r="68" spans="1:15" ht="12.75" customHeight="1">
      <c r="A68" s="387"/>
      <c r="B68" s="450" t="s">
        <v>581</v>
      </c>
      <c r="C68" s="438"/>
      <c r="D68" s="96"/>
      <c r="E68" s="610">
        <v>580</v>
      </c>
      <c r="F68" s="611"/>
      <c r="G68" s="790">
        <f t="shared" si="5"/>
      </c>
      <c r="H68" s="791"/>
      <c r="I68" s="557" t="s">
        <v>5</v>
      </c>
      <c r="J68" s="558"/>
      <c r="K68" s="558"/>
      <c r="L68" s="558"/>
      <c r="M68" s="558"/>
      <c r="N68" s="558"/>
      <c r="O68" s="559"/>
    </row>
    <row r="69" spans="1:15" ht="12.75" customHeight="1">
      <c r="A69" s="387"/>
      <c r="B69" s="450" t="s">
        <v>582</v>
      </c>
      <c r="C69" s="438"/>
      <c r="D69" s="96"/>
      <c r="E69" s="610">
        <v>550</v>
      </c>
      <c r="F69" s="611"/>
      <c r="G69" s="790">
        <f t="shared" si="5"/>
      </c>
      <c r="H69" s="791"/>
      <c r="I69" s="557" t="s">
        <v>6</v>
      </c>
      <c r="J69" s="558"/>
      <c r="K69" s="558"/>
      <c r="L69" s="558"/>
      <c r="M69" s="558"/>
      <c r="N69" s="558"/>
      <c r="O69" s="559"/>
    </row>
    <row r="70" spans="1:15" ht="12.75" customHeight="1">
      <c r="A70" s="387"/>
      <c r="B70" s="448" t="s">
        <v>583</v>
      </c>
      <c r="C70" s="449"/>
      <c r="D70" s="96"/>
      <c r="E70" s="610">
        <v>430</v>
      </c>
      <c r="F70" s="611"/>
      <c r="G70" s="790">
        <f t="shared" si="5"/>
      </c>
      <c r="H70" s="791"/>
      <c r="I70" s="557" t="s">
        <v>830</v>
      </c>
      <c r="J70" s="558"/>
      <c r="K70" s="558"/>
      <c r="L70" s="558"/>
      <c r="M70" s="558"/>
      <c r="N70" s="558"/>
      <c r="O70" s="559"/>
    </row>
    <row r="71" spans="1:16" ht="12.75" customHeight="1">
      <c r="A71" s="388"/>
      <c r="B71" s="406" t="s">
        <v>999</v>
      </c>
      <c r="C71" s="407"/>
      <c r="D71" s="408"/>
      <c r="E71" s="604">
        <f>SUBTOTAL(9,E50:F70)</f>
        <v>6660</v>
      </c>
      <c r="F71" s="605"/>
      <c r="G71" s="419">
        <f>SUBTOTAL(9,G50:H70)</f>
        <v>0</v>
      </c>
      <c r="H71" s="420"/>
      <c r="I71" s="480"/>
      <c r="J71" s="481"/>
      <c r="K71" s="481"/>
      <c r="L71" s="481"/>
      <c r="M71" s="481"/>
      <c r="N71" s="481"/>
      <c r="O71" s="482"/>
      <c r="P71" s="16"/>
    </row>
    <row r="72" spans="1:15" ht="12.75" customHeight="1">
      <c r="A72" s="386" t="s">
        <v>26</v>
      </c>
      <c r="B72" s="451" t="s">
        <v>1519</v>
      </c>
      <c r="C72" s="442"/>
      <c r="D72" s="59"/>
      <c r="E72" s="610">
        <v>140</v>
      </c>
      <c r="F72" s="611"/>
      <c r="G72" s="790">
        <f>IF(D72="","",ROUND(E72*$D$4,-1))</f>
      </c>
      <c r="H72" s="791"/>
      <c r="I72" s="557" t="s">
        <v>1517</v>
      </c>
      <c r="J72" s="558"/>
      <c r="K72" s="558"/>
      <c r="L72" s="558"/>
      <c r="M72" s="558"/>
      <c r="N72" s="558"/>
      <c r="O72" s="559"/>
    </row>
    <row r="73" spans="1:16" ht="12.75" customHeight="1">
      <c r="A73" s="387"/>
      <c r="B73" s="450" t="s">
        <v>1516</v>
      </c>
      <c r="C73" s="438"/>
      <c r="D73" s="65"/>
      <c r="E73" s="610">
        <v>330</v>
      </c>
      <c r="F73" s="611"/>
      <c r="G73" s="790">
        <f>IF(D73="","",ROUND(E73*$D$4,-1))</f>
      </c>
      <c r="H73" s="791"/>
      <c r="I73" s="557" t="s">
        <v>1518</v>
      </c>
      <c r="J73" s="558"/>
      <c r="K73" s="558"/>
      <c r="L73" s="558"/>
      <c r="M73" s="558"/>
      <c r="N73" s="558"/>
      <c r="O73" s="559"/>
      <c r="P73" s="15"/>
    </row>
    <row r="74" spans="1:16" ht="12.75" customHeight="1">
      <c r="A74" s="387"/>
      <c r="B74" s="450" t="s">
        <v>755</v>
      </c>
      <c r="C74" s="438"/>
      <c r="D74" s="96"/>
      <c r="E74" s="610">
        <v>290</v>
      </c>
      <c r="F74" s="611"/>
      <c r="G74" s="790">
        <f>IF(D74="","",ROUND(E74*$D$4,-1))</f>
      </c>
      <c r="H74" s="791"/>
      <c r="I74" s="557" t="s">
        <v>758</v>
      </c>
      <c r="J74" s="558"/>
      <c r="K74" s="558"/>
      <c r="L74" s="558"/>
      <c r="M74" s="558"/>
      <c r="N74" s="558"/>
      <c r="O74" s="559"/>
      <c r="P74" s="15"/>
    </row>
    <row r="75" spans="1:15" ht="12.75" customHeight="1">
      <c r="A75" s="387"/>
      <c r="B75" s="450" t="s">
        <v>756</v>
      </c>
      <c r="C75" s="438"/>
      <c r="D75" s="96"/>
      <c r="E75" s="610">
        <v>350</v>
      </c>
      <c r="F75" s="611"/>
      <c r="G75" s="790">
        <f aca="true" t="shared" si="6" ref="G75:G81">IF(D75="","",ROUND(E75*$D$4,-1))</f>
      </c>
      <c r="H75" s="791"/>
      <c r="I75" s="557" t="s">
        <v>757</v>
      </c>
      <c r="J75" s="558"/>
      <c r="K75" s="558"/>
      <c r="L75" s="558"/>
      <c r="M75" s="558"/>
      <c r="N75" s="558"/>
      <c r="O75" s="559"/>
    </row>
    <row r="76" spans="1:16" ht="12.75" customHeight="1">
      <c r="A76" s="387"/>
      <c r="B76" s="450" t="s">
        <v>1534</v>
      </c>
      <c r="C76" s="438"/>
      <c r="D76" s="96"/>
      <c r="E76" s="610">
        <v>150</v>
      </c>
      <c r="F76" s="611"/>
      <c r="G76" s="790">
        <f>IF(D76="","",ROUND(E76*$D$4,-1))</f>
      </c>
      <c r="H76" s="791"/>
      <c r="I76" s="557" t="s">
        <v>1535</v>
      </c>
      <c r="J76" s="558"/>
      <c r="K76" s="558"/>
      <c r="L76" s="558"/>
      <c r="M76" s="558"/>
      <c r="N76" s="558"/>
      <c r="O76" s="559"/>
      <c r="P76" s="15"/>
    </row>
    <row r="77" spans="1:16" ht="12.75" customHeight="1">
      <c r="A77" s="387"/>
      <c r="B77" s="450" t="s">
        <v>1316</v>
      </c>
      <c r="C77" s="438"/>
      <c r="D77" s="96"/>
      <c r="E77" s="610">
        <v>140</v>
      </c>
      <c r="F77" s="611"/>
      <c r="G77" s="790">
        <f t="shared" si="6"/>
      </c>
      <c r="H77" s="791"/>
      <c r="I77" s="557" t="s">
        <v>1538</v>
      </c>
      <c r="J77" s="558"/>
      <c r="K77" s="558"/>
      <c r="L77" s="558"/>
      <c r="M77" s="558"/>
      <c r="N77" s="558"/>
      <c r="O77" s="559"/>
      <c r="P77" s="15"/>
    </row>
    <row r="78" spans="1:16" ht="12.75" customHeight="1">
      <c r="A78" s="387"/>
      <c r="B78" s="450" t="s">
        <v>588</v>
      </c>
      <c r="C78" s="438"/>
      <c r="D78" s="96"/>
      <c r="E78" s="610">
        <v>530</v>
      </c>
      <c r="F78" s="611"/>
      <c r="G78" s="790">
        <f t="shared" si="6"/>
      </c>
      <c r="H78" s="791"/>
      <c r="I78" s="557" t="s">
        <v>872</v>
      </c>
      <c r="J78" s="558"/>
      <c r="K78" s="558"/>
      <c r="L78" s="558"/>
      <c r="M78" s="558"/>
      <c r="N78" s="558"/>
      <c r="O78" s="559"/>
      <c r="P78" s="15"/>
    </row>
    <row r="79" spans="1:15" ht="12.75" customHeight="1">
      <c r="A79" s="387"/>
      <c r="B79" s="450" t="s">
        <v>589</v>
      </c>
      <c r="C79" s="438"/>
      <c r="D79" s="96"/>
      <c r="E79" s="610">
        <v>540</v>
      </c>
      <c r="F79" s="611"/>
      <c r="G79" s="790">
        <f t="shared" si="6"/>
      </c>
      <c r="H79" s="791"/>
      <c r="I79" s="557" t="s">
        <v>7</v>
      </c>
      <c r="J79" s="558"/>
      <c r="K79" s="558"/>
      <c r="L79" s="558"/>
      <c r="M79" s="558"/>
      <c r="N79" s="558"/>
      <c r="O79" s="559"/>
    </row>
    <row r="80" spans="1:22" ht="12.75" customHeight="1">
      <c r="A80" s="387"/>
      <c r="B80" s="450" t="s">
        <v>2419</v>
      </c>
      <c r="C80" s="438"/>
      <c r="D80" s="96"/>
      <c r="E80" s="610">
        <v>340</v>
      </c>
      <c r="F80" s="611"/>
      <c r="G80" s="790">
        <f t="shared" si="6"/>
      </c>
      <c r="H80" s="791"/>
      <c r="I80" s="557" t="s">
        <v>1404</v>
      </c>
      <c r="J80" s="558"/>
      <c r="K80" s="558"/>
      <c r="L80" s="558"/>
      <c r="M80" s="558"/>
      <c r="N80" s="558"/>
      <c r="O80" s="559"/>
      <c r="Q80" s="19"/>
      <c r="R80" s="19"/>
      <c r="S80" s="19"/>
      <c r="T80" s="19"/>
      <c r="U80" s="19"/>
      <c r="V80" s="19"/>
    </row>
    <row r="81" spans="1:22" ht="12.75" customHeight="1">
      <c r="A81" s="387"/>
      <c r="B81" s="448" t="s">
        <v>1397</v>
      </c>
      <c r="C81" s="449"/>
      <c r="D81" s="96"/>
      <c r="E81" s="610">
        <v>230</v>
      </c>
      <c r="F81" s="611"/>
      <c r="G81" s="790">
        <f t="shared" si="6"/>
      </c>
      <c r="H81" s="791"/>
      <c r="I81" s="557" t="s">
        <v>831</v>
      </c>
      <c r="J81" s="558"/>
      <c r="K81" s="558"/>
      <c r="L81" s="558"/>
      <c r="M81" s="558"/>
      <c r="N81" s="558"/>
      <c r="O81" s="559"/>
      <c r="P81" s="15"/>
      <c r="Q81" s="19"/>
      <c r="R81" s="19"/>
      <c r="S81" s="19"/>
      <c r="T81" s="19"/>
      <c r="U81" s="19"/>
      <c r="V81" s="19"/>
    </row>
    <row r="82" spans="1:22" ht="12.75" customHeight="1">
      <c r="A82" s="388"/>
      <c r="B82" s="406" t="s">
        <v>999</v>
      </c>
      <c r="C82" s="407"/>
      <c r="D82" s="408"/>
      <c r="E82" s="604">
        <f>SUBTOTAL(9,E72:F81)</f>
        <v>3040</v>
      </c>
      <c r="F82" s="605"/>
      <c r="G82" s="419">
        <f>SUBTOTAL(9,G72:H81)</f>
        <v>0</v>
      </c>
      <c r="H82" s="420"/>
      <c r="I82" s="415"/>
      <c r="J82" s="416"/>
      <c r="K82" s="416"/>
      <c r="L82" s="416"/>
      <c r="M82" s="416"/>
      <c r="N82" s="416"/>
      <c r="O82" s="417"/>
      <c r="P82" s="15"/>
      <c r="Q82" s="38"/>
      <c r="R82" s="38"/>
      <c r="S82" s="38"/>
      <c r="T82" s="38"/>
      <c r="U82" s="38"/>
      <c r="V82" s="38"/>
    </row>
    <row r="83" spans="9:31" ht="12.75" customHeight="1">
      <c r="I83" s="19"/>
      <c r="J83" s="19"/>
      <c r="K83" s="19"/>
      <c r="L83" s="19"/>
      <c r="M83" s="19"/>
      <c r="N83" s="19"/>
      <c r="O83" s="19"/>
      <c r="P83" s="15"/>
      <c r="R83" s="98"/>
      <c r="S83" s="98"/>
      <c r="T83" s="98"/>
      <c r="U83" s="99"/>
      <c r="V83" s="99"/>
      <c r="W83" s="99"/>
      <c r="X83" s="99"/>
      <c r="Y83" s="38"/>
      <c r="Z83" s="38"/>
      <c r="AA83" s="38"/>
      <c r="AB83" s="38"/>
      <c r="AC83" s="38"/>
      <c r="AD83" s="38"/>
      <c r="AE83" s="38"/>
    </row>
    <row r="84" spans="1:17" ht="12.75" customHeight="1">
      <c r="A84" s="523" t="s">
        <v>8</v>
      </c>
      <c r="B84" s="499"/>
      <c r="C84" s="499"/>
      <c r="D84" s="524"/>
      <c r="E84" s="413">
        <f>SUBTOTAL(9,E6:F82)</f>
        <v>22160</v>
      </c>
      <c r="F84" s="413"/>
      <c r="G84" s="413">
        <f>SUBTOTAL(9,G6:H82)</f>
        <v>0</v>
      </c>
      <c r="H84" s="413"/>
      <c r="I84" s="19"/>
      <c r="J84" s="19"/>
      <c r="K84" s="19"/>
      <c r="L84" s="19"/>
      <c r="M84" s="19"/>
      <c r="N84" s="19"/>
      <c r="P84" s="15"/>
      <c r="Q84" s="15"/>
    </row>
    <row r="85" spans="1:31" ht="12.75" customHeight="1">
      <c r="A85" s="592" t="str">
        <f>'集計表'!A131</f>
        <v>株式会社毎日メディアサービス山口</v>
      </c>
      <c r="B85" s="592"/>
      <c r="C85" s="592"/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AC87" s="19"/>
      <c r="AD87" s="19"/>
      <c r="AE87" s="19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Y91" s="19"/>
      <c r="Z91" s="19"/>
      <c r="AA91" s="19"/>
      <c r="AB91" s="19"/>
      <c r="AC91" s="19"/>
      <c r="AD91" s="19"/>
      <c r="AE91" s="19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23"/>
      <c r="Z97" s="23"/>
      <c r="AA97" s="23"/>
      <c r="AB97" s="23"/>
      <c r="AC97" s="23"/>
      <c r="AD97" s="23"/>
      <c r="AE97" s="23"/>
    </row>
    <row r="99" spans="25:31" ht="12"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</sheetData>
  <sheetProtection password="DE98" sheet="1"/>
  <protectedRanges>
    <protectedRange sqref="D4 D6:D8 D50:D70 T51:T60 D72:D81 D29:D48 T6:T49" name="範囲1"/>
    <protectedRange sqref="D9:D27" name="範囲1_2"/>
    <protectedRange sqref="W51:X60 G50:H70 G72:H81 G6:H27 G29:H48 W6:X49" name="範囲1_4"/>
  </protectedRanges>
  <mergeCells count="575">
    <mergeCell ref="A84:D84"/>
    <mergeCell ref="A72:A82"/>
    <mergeCell ref="A50:A71"/>
    <mergeCell ref="A29:A49"/>
    <mergeCell ref="I47:O47"/>
    <mergeCell ref="E46:F46"/>
    <mergeCell ref="G46:H46"/>
    <mergeCell ref="I46:O46"/>
    <mergeCell ref="A6:A28"/>
    <mergeCell ref="U65:V65"/>
    <mergeCell ref="B63:C63"/>
    <mergeCell ref="B23:C23"/>
    <mergeCell ref="B37:C37"/>
    <mergeCell ref="B45:C45"/>
    <mergeCell ref="E45:F45"/>
    <mergeCell ref="B22:C22"/>
    <mergeCell ref="E57:F57"/>
    <mergeCell ref="G45:H45"/>
    <mergeCell ref="B65:C65"/>
    <mergeCell ref="B64:C64"/>
    <mergeCell ref="B24:C24"/>
    <mergeCell ref="E24:F24"/>
    <mergeCell ref="B62:C62"/>
    <mergeCell ref="B61:C61"/>
    <mergeCell ref="B60:C60"/>
    <mergeCell ref="E56:F56"/>
    <mergeCell ref="E64:F64"/>
    <mergeCell ref="E30:F30"/>
    <mergeCell ref="G53:H53"/>
    <mergeCell ref="I60:O60"/>
    <mergeCell ref="E50:F50"/>
    <mergeCell ref="E47:F47"/>
    <mergeCell ref="E60:F60"/>
    <mergeCell ref="I45:O45"/>
    <mergeCell ref="W65:X65"/>
    <mergeCell ref="B55:C55"/>
    <mergeCell ref="B59:C59"/>
    <mergeCell ref="G70:H70"/>
    <mergeCell ref="G62:H62"/>
    <mergeCell ref="B68:C68"/>
    <mergeCell ref="E59:F59"/>
    <mergeCell ref="E55:F55"/>
    <mergeCell ref="E65:F65"/>
    <mergeCell ref="G65:H65"/>
    <mergeCell ref="B79:C79"/>
    <mergeCell ref="G78:H78"/>
    <mergeCell ref="B69:C69"/>
    <mergeCell ref="B78:C78"/>
    <mergeCell ref="B72:C72"/>
    <mergeCell ref="I70:O70"/>
    <mergeCell ref="B71:D71"/>
    <mergeCell ref="B19:C19"/>
    <mergeCell ref="E23:F23"/>
    <mergeCell ref="E29:F29"/>
    <mergeCell ref="B42:C42"/>
    <mergeCell ref="E40:F40"/>
    <mergeCell ref="I67:O67"/>
    <mergeCell ref="G59:H59"/>
    <mergeCell ref="E53:F53"/>
    <mergeCell ref="B28:D28"/>
    <mergeCell ref="I24:O24"/>
    <mergeCell ref="B76:C76"/>
    <mergeCell ref="B66:C66"/>
    <mergeCell ref="E67:F67"/>
    <mergeCell ref="G69:H69"/>
    <mergeCell ref="B67:C67"/>
    <mergeCell ref="G67:H67"/>
    <mergeCell ref="E68:F68"/>
    <mergeCell ref="E33:F33"/>
    <mergeCell ref="B34:C34"/>
    <mergeCell ref="B82:D82"/>
    <mergeCell ref="B75:C75"/>
    <mergeCell ref="B74:C74"/>
    <mergeCell ref="B73:C73"/>
    <mergeCell ref="B77:C77"/>
    <mergeCell ref="B70:C70"/>
    <mergeCell ref="B81:C81"/>
    <mergeCell ref="B80:C80"/>
    <mergeCell ref="E20:F20"/>
    <mergeCell ref="E25:F25"/>
    <mergeCell ref="E22:F22"/>
    <mergeCell ref="E28:F28"/>
    <mergeCell ref="B31:C31"/>
    <mergeCell ref="E32:F32"/>
    <mergeCell ref="B44:C44"/>
    <mergeCell ref="B43:C43"/>
    <mergeCell ref="E43:F43"/>
    <mergeCell ref="E39:F39"/>
    <mergeCell ref="E42:F42"/>
    <mergeCell ref="E44:F44"/>
    <mergeCell ref="B41:C41"/>
    <mergeCell ref="E41:F41"/>
    <mergeCell ref="B35:C35"/>
    <mergeCell ref="B33:C33"/>
    <mergeCell ref="E34:F34"/>
    <mergeCell ref="E35:F35"/>
    <mergeCell ref="B40:C40"/>
    <mergeCell ref="E36:F36"/>
    <mergeCell ref="B36:C36"/>
    <mergeCell ref="B39:C39"/>
    <mergeCell ref="E38:F38"/>
    <mergeCell ref="B38:C38"/>
    <mergeCell ref="E37:F37"/>
    <mergeCell ref="B46:C46"/>
    <mergeCell ref="B58:C58"/>
    <mergeCell ref="B52:C52"/>
    <mergeCell ref="B51:C51"/>
    <mergeCell ref="B57:C57"/>
    <mergeCell ref="B47:C47"/>
    <mergeCell ref="B50:C50"/>
    <mergeCell ref="B54:C54"/>
    <mergeCell ref="B56:C56"/>
    <mergeCell ref="I69:O69"/>
    <mergeCell ref="E69:F69"/>
    <mergeCell ref="E66:F66"/>
    <mergeCell ref="G68:H68"/>
    <mergeCell ref="I65:O65"/>
    <mergeCell ref="I68:O68"/>
    <mergeCell ref="R59:S59"/>
    <mergeCell ref="G61:H61"/>
    <mergeCell ref="B53:C53"/>
    <mergeCell ref="B48:C48"/>
    <mergeCell ref="G58:H58"/>
    <mergeCell ref="G52:H52"/>
    <mergeCell ref="G57:H57"/>
    <mergeCell ref="R49:S49"/>
    <mergeCell ref="G55:H55"/>
    <mergeCell ref="G66:H66"/>
    <mergeCell ref="R60:S60"/>
    <mergeCell ref="G64:H64"/>
    <mergeCell ref="G60:H60"/>
    <mergeCell ref="I64:O64"/>
    <mergeCell ref="I59:O59"/>
    <mergeCell ref="G63:H63"/>
    <mergeCell ref="I62:O62"/>
    <mergeCell ref="I57:O57"/>
    <mergeCell ref="R51:S51"/>
    <mergeCell ref="R54:S54"/>
    <mergeCell ref="R52:S52"/>
    <mergeCell ref="R57:S57"/>
    <mergeCell ref="I55:O55"/>
    <mergeCell ref="G56:H56"/>
    <mergeCell ref="G44:H44"/>
    <mergeCell ref="I51:O51"/>
    <mergeCell ref="I43:O43"/>
    <mergeCell ref="G54:H54"/>
    <mergeCell ref="G48:H48"/>
    <mergeCell ref="I48:O48"/>
    <mergeCell ref="I49:O49"/>
    <mergeCell ref="G47:H47"/>
    <mergeCell ref="G43:H43"/>
    <mergeCell ref="R40:S40"/>
    <mergeCell ref="I32:O32"/>
    <mergeCell ref="I31:O31"/>
    <mergeCell ref="G34:H34"/>
    <mergeCell ref="G42:H42"/>
    <mergeCell ref="G41:H41"/>
    <mergeCell ref="G39:H39"/>
    <mergeCell ref="G35:H35"/>
    <mergeCell ref="G21:H21"/>
    <mergeCell ref="G30:H30"/>
    <mergeCell ref="R42:S42"/>
    <mergeCell ref="I40:O40"/>
    <mergeCell ref="I41:O41"/>
    <mergeCell ref="R39:S39"/>
    <mergeCell ref="R41:S41"/>
    <mergeCell ref="G38:H38"/>
    <mergeCell ref="G36:H36"/>
    <mergeCell ref="G24:H24"/>
    <mergeCell ref="B25:C25"/>
    <mergeCell ref="G31:H31"/>
    <mergeCell ref="B27:C27"/>
    <mergeCell ref="E27:F27"/>
    <mergeCell ref="G29:H29"/>
    <mergeCell ref="G28:H28"/>
    <mergeCell ref="G27:H27"/>
    <mergeCell ref="B30:C30"/>
    <mergeCell ref="B29:C29"/>
    <mergeCell ref="E31:F31"/>
    <mergeCell ref="G23:H23"/>
    <mergeCell ref="B49:D49"/>
    <mergeCell ref="G18:H18"/>
    <mergeCell ref="B18:C18"/>
    <mergeCell ref="G22:H22"/>
    <mergeCell ref="G32:H32"/>
    <mergeCell ref="G33:H33"/>
    <mergeCell ref="E21:F21"/>
    <mergeCell ref="B32:C32"/>
    <mergeCell ref="B21:C21"/>
    <mergeCell ref="E10:F10"/>
    <mergeCell ref="G17:H17"/>
    <mergeCell ref="E18:F18"/>
    <mergeCell ref="E14:F14"/>
    <mergeCell ref="G16:H16"/>
    <mergeCell ref="E11:F11"/>
    <mergeCell ref="E17:F17"/>
    <mergeCell ref="E19:F19"/>
    <mergeCell ref="I14:O14"/>
    <mergeCell ref="B13:C13"/>
    <mergeCell ref="E15:F15"/>
    <mergeCell ref="B14:C14"/>
    <mergeCell ref="I15:O15"/>
    <mergeCell ref="I17:O17"/>
    <mergeCell ref="E16:F16"/>
    <mergeCell ref="B15:C15"/>
    <mergeCell ref="I16:O16"/>
    <mergeCell ref="G7:H7"/>
    <mergeCell ref="G9:H9"/>
    <mergeCell ref="G11:H11"/>
    <mergeCell ref="G13:H13"/>
    <mergeCell ref="G10:H10"/>
    <mergeCell ref="G8:H8"/>
    <mergeCell ref="G12:H12"/>
    <mergeCell ref="U22:V22"/>
    <mergeCell ref="U34:V34"/>
    <mergeCell ref="R31:S31"/>
    <mergeCell ref="U26:V26"/>
    <mergeCell ref="R27:S27"/>
    <mergeCell ref="R33:S33"/>
    <mergeCell ref="U30:V30"/>
    <mergeCell ref="R29:S29"/>
    <mergeCell ref="R34:S34"/>
    <mergeCell ref="R30:S30"/>
    <mergeCell ref="Y30:AE30"/>
    <mergeCell ref="W29:X29"/>
    <mergeCell ref="Y32:AE32"/>
    <mergeCell ref="W30:X30"/>
    <mergeCell ref="W33:X33"/>
    <mergeCell ref="W32:X32"/>
    <mergeCell ref="Y31:AE31"/>
    <mergeCell ref="U37:V37"/>
    <mergeCell ref="U36:V36"/>
    <mergeCell ref="Y41:AE41"/>
    <mergeCell ref="Y34:AE34"/>
    <mergeCell ref="Y35:AE35"/>
    <mergeCell ref="W40:X40"/>
    <mergeCell ref="Y36:AE36"/>
    <mergeCell ref="Y39:AE39"/>
    <mergeCell ref="Y37:AE37"/>
    <mergeCell ref="U35:V35"/>
    <mergeCell ref="W26:X26"/>
    <mergeCell ref="W28:X28"/>
    <mergeCell ref="R26:S26"/>
    <mergeCell ref="Y33:AE33"/>
    <mergeCell ref="U33:V33"/>
    <mergeCell ref="U28:V28"/>
    <mergeCell ref="U32:V32"/>
    <mergeCell ref="Y27:AE27"/>
    <mergeCell ref="W27:X27"/>
    <mergeCell ref="Y29:AE29"/>
    <mergeCell ref="Y24:AE24"/>
    <mergeCell ref="Y25:AE25"/>
    <mergeCell ref="W25:X25"/>
    <mergeCell ref="R32:S32"/>
    <mergeCell ref="R28:S28"/>
    <mergeCell ref="U29:V29"/>
    <mergeCell ref="U27:V27"/>
    <mergeCell ref="U31:V31"/>
    <mergeCell ref="U25:V25"/>
    <mergeCell ref="U24:V24"/>
    <mergeCell ref="W23:X23"/>
    <mergeCell ref="U19:V19"/>
    <mergeCell ref="R17:S17"/>
    <mergeCell ref="R21:S21"/>
    <mergeCell ref="U21:V21"/>
    <mergeCell ref="W22:X22"/>
    <mergeCell ref="W21:X21"/>
    <mergeCell ref="U23:V23"/>
    <mergeCell ref="U17:V17"/>
    <mergeCell ref="R18:S18"/>
    <mergeCell ref="U16:V16"/>
    <mergeCell ref="R25:S25"/>
    <mergeCell ref="R24:S24"/>
    <mergeCell ref="I19:O19"/>
    <mergeCell ref="R20:S20"/>
    <mergeCell ref="U20:V20"/>
    <mergeCell ref="R22:S22"/>
    <mergeCell ref="I23:O23"/>
    <mergeCell ref="R23:S23"/>
    <mergeCell ref="I20:O20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U6:V6"/>
    <mergeCell ref="U13:V13"/>
    <mergeCell ref="R7:S7"/>
    <mergeCell ref="W7:X7"/>
    <mergeCell ref="U8:V8"/>
    <mergeCell ref="R8:S8"/>
    <mergeCell ref="R11:S11"/>
    <mergeCell ref="W11:X11"/>
    <mergeCell ref="R10:S10"/>
    <mergeCell ref="U11:V11"/>
    <mergeCell ref="D4:F4"/>
    <mergeCell ref="I9:O9"/>
    <mergeCell ref="I7:O7"/>
    <mergeCell ref="B5:D5"/>
    <mergeCell ref="G6:H6"/>
    <mergeCell ref="I5:O5"/>
    <mergeCell ref="B9:C9"/>
    <mergeCell ref="E8:F8"/>
    <mergeCell ref="I8:O8"/>
    <mergeCell ref="E7:F7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Y16:AE16"/>
    <mergeCell ref="I18:O18"/>
    <mergeCell ref="I21:O21"/>
    <mergeCell ref="Y14:AE14"/>
    <mergeCell ref="U14:V14"/>
    <mergeCell ref="W16:X16"/>
    <mergeCell ref="W18:X18"/>
    <mergeCell ref="R16:S16"/>
    <mergeCell ref="U18:V18"/>
    <mergeCell ref="R19:S19"/>
    <mergeCell ref="W17:X17"/>
    <mergeCell ref="W19:X19"/>
    <mergeCell ref="W24:X24"/>
    <mergeCell ref="Y26:AE26"/>
    <mergeCell ref="Y18:AE18"/>
    <mergeCell ref="Y19:AE19"/>
    <mergeCell ref="W20:X20"/>
    <mergeCell ref="Y21:AE21"/>
    <mergeCell ref="Y22:AE22"/>
    <mergeCell ref="Y23:AE23"/>
    <mergeCell ref="W47:X47"/>
    <mergeCell ref="W45:X45"/>
    <mergeCell ref="Y48:AE48"/>
    <mergeCell ref="W41:X41"/>
    <mergeCell ref="W31:X31"/>
    <mergeCell ref="W35:X35"/>
    <mergeCell ref="W34:X34"/>
    <mergeCell ref="Y42:AE42"/>
    <mergeCell ref="Y40:AE40"/>
    <mergeCell ref="Y44:AE44"/>
    <mergeCell ref="W44:X44"/>
    <mergeCell ref="Y43:AE43"/>
    <mergeCell ref="W42:X42"/>
    <mergeCell ref="Y46:AE46"/>
    <mergeCell ref="W43:X43"/>
    <mergeCell ref="Y45:AE45"/>
    <mergeCell ref="Y58:AE58"/>
    <mergeCell ref="W56:X56"/>
    <mergeCell ref="Y49:AE49"/>
    <mergeCell ref="Y51:AE51"/>
    <mergeCell ref="W51:X51"/>
    <mergeCell ref="Y52:AE52"/>
    <mergeCell ref="W53:X53"/>
    <mergeCell ref="W50:X50"/>
    <mergeCell ref="W49:X49"/>
    <mergeCell ref="Y50:AE50"/>
    <mergeCell ref="U58:V58"/>
    <mergeCell ref="I63:O63"/>
    <mergeCell ref="I61:O61"/>
    <mergeCell ref="I53:O53"/>
    <mergeCell ref="I66:O66"/>
    <mergeCell ref="R61:T61"/>
    <mergeCell ref="U55:V55"/>
    <mergeCell ref="R58:S58"/>
    <mergeCell ref="I56:O56"/>
    <mergeCell ref="R53:S53"/>
    <mergeCell ref="U52:V52"/>
    <mergeCell ref="I72:O72"/>
    <mergeCell ref="I74:O74"/>
    <mergeCell ref="E75:F75"/>
    <mergeCell ref="I71:O71"/>
    <mergeCell ref="E74:F74"/>
    <mergeCell ref="G72:H72"/>
    <mergeCell ref="I75:O75"/>
    <mergeCell ref="G71:H71"/>
    <mergeCell ref="E71:F71"/>
    <mergeCell ref="G80:H80"/>
    <mergeCell ref="I77:O77"/>
    <mergeCell ref="I73:O73"/>
    <mergeCell ref="I79:O79"/>
    <mergeCell ref="I76:O76"/>
    <mergeCell ref="G75:H75"/>
    <mergeCell ref="G76:H76"/>
    <mergeCell ref="G74:H74"/>
    <mergeCell ref="G73:H73"/>
    <mergeCell ref="E80:F80"/>
    <mergeCell ref="G79:H79"/>
    <mergeCell ref="G77:H77"/>
    <mergeCell ref="I78:O78"/>
    <mergeCell ref="E76:F76"/>
    <mergeCell ref="E84:F84"/>
    <mergeCell ref="I82:O82"/>
    <mergeCell ref="G82:H82"/>
    <mergeCell ref="I80:O80"/>
    <mergeCell ref="I81:O81"/>
    <mergeCell ref="G84:H84"/>
    <mergeCell ref="E81:F81"/>
    <mergeCell ref="E82:F82"/>
    <mergeCell ref="G81:H81"/>
    <mergeCell ref="R47:S47"/>
    <mergeCell ref="E52:F52"/>
    <mergeCell ref="E79:F79"/>
    <mergeCell ref="E78:F78"/>
    <mergeCell ref="E77:F77"/>
    <mergeCell ref="E72:F72"/>
    <mergeCell ref="R14:S14"/>
    <mergeCell ref="I50:O50"/>
    <mergeCell ref="R55:S55"/>
    <mergeCell ref="R56:S56"/>
    <mergeCell ref="I58:O58"/>
    <mergeCell ref="I52:O52"/>
    <mergeCell ref="I39:O39"/>
    <mergeCell ref="I42:O42"/>
    <mergeCell ref="R37:S37"/>
    <mergeCell ref="I22:O22"/>
    <mergeCell ref="U50:V50"/>
    <mergeCell ref="W55:X55"/>
    <mergeCell ref="U57:V57"/>
    <mergeCell ref="R50:T50"/>
    <mergeCell ref="I54:O54"/>
    <mergeCell ref="I26:O26"/>
    <mergeCell ref="I35:O35"/>
    <mergeCell ref="R44:S44"/>
    <mergeCell ref="R35:S35"/>
    <mergeCell ref="R38:S38"/>
    <mergeCell ref="W63:X63"/>
    <mergeCell ref="W61:X61"/>
    <mergeCell ref="I29:O29"/>
    <mergeCell ref="I27:O27"/>
    <mergeCell ref="I34:O34"/>
    <mergeCell ref="W52:X52"/>
    <mergeCell ref="W48:X48"/>
    <mergeCell ref="W46:X46"/>
    <mergeCell ref="R48:S48"/>
    <mergeCell ref="I44:O44"/>
    <mergeCell ref="Y61:AE61"/>
    <mergeCell ref="U63:V63"/>
    <mergeCell ref="W60:X60"/>
    <mergeCell ref="U61:V61"/>
    <mergeCell ref="Y57:AE57"/>
    <mergeCell ref="Y55:AE55"/>
    <mergeCell ref="Y56:AE56"/>
    <mergeCell ref="W58:X58"/>
    <mergeCell ref="W57:X57"/>
    <mergeCell ref="U56:V56"/>
    <mergeCell ref="E49:F49"/>
    <mergeCell ref="E73:F73"/>
    <mergeCell ref="E70:F70"/>
    <mergeCell ref="E63:F63"/>
    <mergeCell ref="E58:F58"/>
    <mergeCell ref="G49:H49"/>
    <mergeCell ref="E51:F51"/>
    <mergeCell ref="E62:F62"/>
    <mergeCell ref="E54:F54"/>
    <mergeCell ref="E61:F61"/>
    <mergeCell ref="G26:H26"/>
    <mergeCell ref="G25:H25"/>
    <mergeCell ref="I33:O33"/>
    <mergeCell ref="R45:S45"/>
    <mergeCell ref="I38:O38"/>
    <mergeCell ref="R36:S36"/>
    <mergeCell ref="I25:O25"/>
    <mergeCell ref="I30:O30"/>
    <mergeCell ref="I28:O28"/>
    <mergeCell ref="R43:S43"/>
    <mergeCell ref="Y10:AE10"/>
    <mergeCell ref="W10:X10"/>
    <mergeCell ref="U38:V38"/>
    <mergeCell ref="W36:X36"/>
    <mergeCell ref="Y11:AE11"/>
    <mergeCell ref="Y9:AE9"/>
    <mergeCell ref="Y15:AE15"/>
    <mergeCell ref="Y17:AE17"/>
    <mergeCell ref="Y20:AE20"/>
    <mergeCell ref="Y28:AE28"/>
    <mergeCell ref="W39:X39"/>
    <mergeCell ref="Y13:AE13"/>
    <mergeCell ref="I12:O12"/>
    <mergeCell ref="I13:O13"/>
    <mergeCell ref="W37:X37"/>
    <mergeCell ref="Y38:AE38"/>
    <mergeCell ref="W38:X38"/>
    <mergeCell ref="U39:V39"/>
    <mergeCell ref="I37:O37"/>
    <mergeCell ref="I36:O36"/>
    <mergeCell ref="U41:V41"/>
    <mergeCell ref="Y47:AE47"/>
    <mergeCell ref="U48:V48"/>
    <mergeCell ref="B11:C11"/>
    <mergeCell ref="B17:C17"/>
    <mergeCell ref="R46:S46"/>
    <mergeCell ref="G37:H37"/>
    <mergeCell ref="G40:H40"/>
    <mergeCell ref="U40:V40"/>
    <mergeCell ref="U42:V42"/>
    <mergeCell ref="B7:C7"/>
    <mergeCell ref="E13:F13"/>
    <mergeCell ref="B12:C12"/>
    <mergeCell ref="W13:X13"/>
    <mergeCell ref="I10:O10"/>
    <mergeCell ref="I11:O11"/>
    <mergeCell ref="B8:C8"/>
    <mergeCell ref="U9:V9"/>
    <mergeCell ref="U10:V10"/>
    <mergeCell ref="B10:C10"/>
    <mergeCell ref="B6:C6"/>
    <mergeCell ref="B26:C26"/>
    <mergeCell ref="E26:F26"/>
    <mergeCell ref="G19:H19"/>
    <mergeCell ref="G14:H14"/>
    <mergeCell ref="B16:C16"/>
    <mergeCell ref="G15:H15"/>
    <mergeCell ref="E9:F9"/>
    <mergeCell ref="E12:F12"/>
    <mergeCell ref="B20:C20"/>
    <mergeCell ref="Y53:AE53"/>
    <mergeCell ref="Y54:AE54"/>
    <mergeCell ref="G20:H20"/>
    <mergeCell ref="U60:V60"/>
    <mergeCell ref="U59:V59"/>
    <mergeCell ref="U47:V47"/>
    <mergeCell ref="U49:V49"/>
    <mergeCell ref="U46:V46"/>
    <mergeCell ref="U44:V44"/>
    <mergeCell ref="U43:V43"/>
    <mergeCell ref="Y60:AE60"/>
    <mergeCell ref="Y59:AE59"/>
    <mergeCell ref="W59:X59"/>
    <mergeCell ref="E48:F48"/>
    <mergeCell ref="G51:H51"/>
    <mergeCell ref="G50:H50"/>
    <mergeCell ref="W54:X54"/>
    <mergeCell ref="U54:V54"/>
    <mergeCell ref="U51:V51"/>
    <mergeCell ref="U53:V53"/>
    <mergeCell ref="A85:AE85"/>
    <mergeCell ref="R12:S12"/>
    <mergeCell ref="U12:V12"/>
    <mergeCell ref="W12:X12"/>
    <mergeCell ref="Y12:AE12"/>
    <mergeCell ref="Q63:T63"/>
    <mergeCell ref="Q65:T65"/>
    <mergeCell ref="Q51:Q61"/>
    <mergeCell ref="Q6:Q50"/>
    <mergeCell ref="U45:V45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1000</v>
      </c>
      <c r="B1" s="161"/>
      <c r="C1" s="161"/>
      <c r="D1" s="500" t="s">
        <v>1020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1021</v>
      </c>
      <c r="L2" s="513">
        <f>'集計表'!M2</f>
        <v>-1</v>
      </c>
      <c r="M2" s="514"/>
      <c r="N2" s="514"/>
      <c r="O2" s="514"/>
      <c r="P2" s="73" t="s">
        <v>984</v>
      </c>
      <c r="Q2" s="6" t="s">
        <v>1053</v>
      </c>
      <c r="R2" s="498">
        <f>'集計表'!S2</f>
        <v>0</v>
      </c>
      <c r="S2" s="498"/>
      <c r="T2" s="7" t="s">
        <v>1054</v>
      </c>
      <c r="U2" s="8" t="s">
        <v>1055</v>
      </c>
      <c r="V2" s="493" t="s">
        <v>1056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1041</v>
      </c>
      <c r="AB4" s="502">
        <f>SUM(W79)</f>
        <v>0</v>
      </c>
      <c r="AC4" s="501"/>
      <c r="AD4" s="501"/>
      <c r="AE4" s="9" t="s">
        <v>1057</v>
      </c>
    </row>
    <row r="5" spans="1:31" ht="12.75" customHeight="1">
      <c r="A5" s="12"/>
      <c r="B5" s="520" t="s">
        <v>1058</v>
      </c>
      <c r="C5" s="521"/>
      <c r="D5" s="521"/>
      <c r="E5" s="491" t="s">
        <v>996</v>
      </c>
      <c r="F5" s="491"/>
      <c r="G5" s="492" t="s">
        <v>997</v>
      </c>
      <c r="H5" s="492"/>
      <c r="I5" s="496" t="s">
        <v>1042</v>
      </c>
      <c r="J5" s="496"/>
      <c r="K5" s="496"/>
      <c r="L5" s="496"/>
      <c r="M5" s="496"/>
      <c r="N5" s="496"/>
      <c r="O5" s="497"/>
      <c r="Q5" s="13"/>
      <c r="R5" s="519" t="s">
        <v>1058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1042</v>
      </c>
      <c r="Z5" s="496"/>
      <c r="AA5" s="496"/>
      <c r="AB5" s="496"/>
      <c r="AC5" s="496"/>
      <c r="AD5" s="496"/>
      <c r="AE5" s="497"/>
    </row>
    <row r="6" spans="1:31" ht="12" customHeight="1">
      <c r="A6" s="386" t="s">
        <v>1001</v>
      </c>
      <c r="B6" s="399" t="s">
        <v>322</v>
      </c>
      <c r="C6" s="400"/>
      <c r="D6" s="59"/>
      <c r="E6" s="456">
        <v>490</v>
      </c>
      <c r="F6" s="457"/>
      <c r="G6" s="395">
        <f>IF(D6="","",ROUND(E6*$D$4,-1))</f>
      </c>
      <c r="H6" s="396"/>
      <c r="I6" s="516" t="s">
        <v>652</v>
      </c>
      <c r="J6" s="517"/>
      <c r="K6" s="517"/>
      <c r="L6" s="517"/>
      <c r="M6" s="517"/>
      <c r="N6" s="517"/>
      <c r="O6" s="518"/>
      <c r="Q6" s="386" t="s">
        <v>1006</v>
      </c>
      <c r="R6" s="399" t="s">
        <v>378</v>
      </c>
      <c r="S6" s="400"/>
      <c r="T6" s="59"/>
      <c r="U6" s="397">
        <v>780</v>
      </c>
      <c r="V6" s="398"/>
      <c r="W6" s="384">
        <f>IF(T6="","",ROUND(U6*$D$4,-1))</f>
      </c>
      <c r="X6" s="385"/>
      <c r="Y6" s="423" t="s">
        <v>1059</v>
      </c>
      <c r="Z6" s="424"/>
      <c r="AA6" s="424"/>
      <c r="AB6" s="424"/>
      <c r="AC6" s="424"/>
      <c r="AD6" s="424"/>
      <c r="AE6" s="425"/>
    </row>
    <row r="7" spans="1:31" ht="12" customHeight="1">
      <c r="A7" s="387"/>
      <c r="B7" s="392" t="s">
        <v>323</v>
      </c>
      <c r="C7" s="381"/>
      <c r="D7" s="95"/>
      <c r="E7" s="382">
        <v>470</v>
      </c>
      <c r="F7" s="383"/>
      <c r="G7" s="395">
        <f>IF(D7="","",ROUND(E7*$D$4,-1))</f>
      </c>
      <c r="H7" s="396"/>
      <c r="I7" s="423" t="s">
        <v>1060</v>
      </c>
      <c r="J7" s="424"/>
      <c r="K7" s="424"/>
      <c r="L7" s="424"/>
      <c r="M7" s="424"/>
      <c r="N7" s="424"/>
      <c r="O7" s="425"/>
      <c r="Q7" s="387"/>
      <c r="R7" s="392" t="s">
        <v>379</v>
      </c>
      <c r="S7" s="381"/>
      <c r="T7" s="60"/>
      <c r="U7" s="487">
        <v>390</v>
      </c>
      <c r="V7" s="488"/>
      <c r="W7" s="384">
        <f aca="true" t="shared" si="0" ref="W7:W15">IF(T7="","",ROUND(U7*$D$4,-1))</f>
      </c>
      <c r="X7" s="385"/>
      <c r="Y7" s="463" t="s">
        <v>1061</v>
      </c>
      <c r="Z7" s="464"/>
      <c r="AA7" s="464"/>
      <c r="AB7" s="464"/>
      <c r="AC7" s="464"/>
      <c r="AD7" s="464"/>
      <c r="AE7" s="465"/>
    </row>
    <row r="8" spans="1:31" ht="12" customHeight="1">
      <c r="A8" s="387"/>
      <c r="B8" s="392" t="s">
        <v>324</v>
      </c>
      <c r="C8" s="381"/>
      <c r="D8" s="95"/>
      <c r="E8" s="382">
        <v>420</v>
      </c>
      <c r="F8" s="383"/>
      <c r="G8" s="395">
        <f aca="true" t="shared" si="1" ref="G8:G18">IF(D8="","",ROUND(E8*$D$4,-1))</f>
      </c>
      <c r="H8" s="396"/>
      <c r="I8" s="423" t="s">
        <v>1062</v>
      </c>
      <c r="J8" s="424"/>
      <c r="K8" s="424"/>
      <c r="L8" s="424"/>
      <c r="M8" s="424"/>
      <c r="N8" s="424"/>
      <c r="O8" s="425"/>
      <c r="Q8" s="387"/>
      <c r="R8" s="392" t="s">
        <v>380</v>
      </c>
      <c r="S8" s="381"/>
      <c r="T8" s="95"/>
      <c r="U8" s="382">
        <v>260</v>
      </c>
      <c r="V8" s="383"/>
      <c r="W8" s="384">
        <f t="shared" si="0"/>
      </c>
      <c r="X8" s="385"/>
      <c r="Y8" s="423" t="s">
        <v>1063</v>
      </c>
      <c r="Z8" s="424"/>
      <c r="AA8" s="424"/>
      <c r="AB8" s="424"/>
      <c r="AC8" s="424"/>
      <c r="AD8" s="424"/>
      <c r="AE8" s="425"/>
    </row>
    <row r="9" spans="1:31" ht="12" customHeight="1">
      <c r="A9" s="387"/>
      <c r="B9" s="392" t="s">
        <v>325</v>
      </c>
      <c r="C9" s="381"/>
      <c r="D9" s="95"/>
      <c r="E9" s="382">
        <v>410</v>
      </c>
      <c r="F9" s="383"/>
      <c r="G9" s="395">
        <f t="shared" si="1"/>
      </c>
      <c r="H9" s="396"/>
      <c r="I9" s="423" t="s">
        <v>1064</v>
      </c>
      <c r="J9" s="424"/>
      <c r="K9" s="424"/>
      <c r="L9" s="424"/>
      <c r="M9" s="424"/>
      <c r="N9" s="424"/>
      <c r="O9" s="425"/>
      <c r="Q9" s="387"/>
      <c r="R9" s="392" t="s">
        <v>381</v>
      </c>
      <c r="S9" s="381"/>
      <c r="T9" s="95"/>
      <c r="U9" s="452">
        <v>420</v>
      </c>
      <c r="V9" s="453"/>
      <c r="W9" s="384">
        <f t="shared" si="0"/>
      </c>
      <c r="X9" s="385"/>
      <c r="Y9" s="484" t="s">
        <v>1065</v>
      </c>
      <c r="Z9" s="485"/>
      <c r="AA9" s="485"/>
      <c r="AB9" s="485"/>
      <c r="AC9" s="485"/>
      <c r="AD9" s="485"/>
      <c r="AE9" s="486"/>
    </row>
    <row r="10" spans="1:31" ht="12" customHeight="1">
      <c r="A10" s="387"/>
      <c r="B10" s="392" t="s">
        <v>326</v>
      </c>
      <c r="C10" s="381"/>
      <c r="D10" s="95"/>
      <c r="E10" s="382">
        <v>400</v>
      </c>
      <c r="F10" s="383"/>
      <c r="G10" s="395">
        <f>IF(D10="","",ROUND(E10*$D$4,-1))</f>
      </c>
      <c r="H10" s="396"/>
      <c r="I10" s="423" t="s">
        <v>1066</v>
      </c>
      <c r="J10" s="424"/>
      <c r="K10" s="424"/>
      <c r="L10" s="424"/>
      <c r="M10" s="424"/>
      <c r="N10" s="424"/>
      <c r="O10" s="425"/>
      <c r="Q10" s="387"/>
      <c r="R10" s="392" t="s">
        <v>382</v>
      </c>
      <c r="S10" s="381"/>
      <c r="T10" s="95"/>
      <c r="U10" s="382">
        <v>450</v>
      </c>
      <c r="V10" s="383"/>
      <c r="W10" s="384">
        <f t="shared" si="0"/>
      </c>
      <c r="X10" s="385"/>
      <c r="Y10" s="423" t="s">
        <v>1067</v>
      </c>
      <c r="Z10" s="424"/>
      <c r="AA10" s="424"/>
      <c r="AB10" s="424"/>
      <c r="AC10" s="424"/>
      <c r="AD10" s="424"/>
      <c r="AE10" s="425"/>
    </row>
    <row r="11" spans="1:31" ht="12" customHeight="1">
      <c r="A11" s="387"/>
      <c r="B11" s="392" t="s">
        <v>327</v>
      </c>
      <c r="C11" s="381"/>
      <c r="D11" s="95"/>
      <c r="E11" s="382">
        <v>400</v>
      </c>
      <c r="F11" s="383"/>
      <c r="G11" s="395">
        <f t="shared" si="1"/>
      </c>
      <c r="H11" s="396"/>
      <c r="I11" s="423" t="s">
        <v>275</v>
      </c>
      <c r="J11" s="424"/>
      <c r="K11" s="424"/>
      <c r="L11" s="424"/>
      <c r="M11" s="424"/>
      <c r="N11" s="424"/>
      <c r="O11" s="425"/>
      <c r="Q11" s="387"/>
      <c r="R11" s="392" t="s">
        <v>383</v>
      </c>
      <c r="S11" s="381"/>
      <c r="T11" s="95"/>
      <c r="U11" s="382">
        <v>240</v>
      </c>
      <c r="V11" s="383"/>
      <c r="W11" s="384">
        <f t="shared" si="0"/>
      </c>
      <c r="X11" s="385"/>
      <c r="Y11" s="423" t="s">
        <v>1068</v>
      </c>
      <c r="Z11" s="424"/>
      <c r="AA11" s="424"/>
      <c r="AB11" s="424"/>
      <c r="AC11" s="424"/>
      <c r="AD11" s="424"/>
      <c r="AE11" s="425"/>
    </row>
    <row r="12" spans="1:31" ht="12" customHeight="1">
      <c r="A12" s="387"/>
      <c r="B12" s="392" t="s">
        <v>328</v>
      </c>
      <c r="C12" s="381"/>
      <c r="D12" s="95"/>
      <c r="E12" s="382">
        <v>270</v>
      </c>
      <c r="F12" s="383"/>
      <c r="G12" s="395">
        <f t="shared" si="1"/>
      </c>
      <c r="H12" s="396"/>
      <c r="I12" s="423" t="s">
        <v>1069</v>
      </c>
      <c r="J12" s="424"/>
      <c r="K12" s="424"/>
      <c r="L12" s="424"/>
      <c r="M12" s="424"/>
      <c r="N12" s="424"/>
      <c r="O12" s="425"/>
      <c r="Q12" s="387"/>
      <c r="R12" s="392" t="s">
        <v>2524</v>
      </c>
      <c r="S12" s="381"/>
      <c r="T12" s="95"/>
      <c r="U12" s="382">
        <v>220</v>
      </c>
      <c r="V12" s="383"/>
      <c r="W12" s="384">
        <f>IF(T12="","",ROUND(U12*$D$4,-1))</f>
      </c>
      <c r="X12" s="385"/>
      <c r="Y12" s="423" t="s">
        <v>2526</v>
      </c>
      <c r="Z12" s="424"/>
      <c r="AA12" s="424"/>
      <c r="AB12" s="424"/>
      <c r="AC12" s="424"/>
      <c r="AD12" s="424"/>
      <c r="AE12" s="425"/>
    </row>
    <row r="13" spans="1:31" ht="12" customHeight="1">
      <c r="A13" s="387"/>
      <c r="B13" s="392" t="s">
        <v>329</v>
      </c>
      <c r="C13" s="381"/>
      <c r="D13" s="95"/>
      <c r="E13" s="382">
        <v>360</v>
      </c>
      <c r="F13" s="383"/>
      <c r="G13" s="395">
        <f t="shared" si="1"/>
      </c>
      <c r="H13" s="396"/>
      <c r="I13" s="423" t="s">
        <v>641</v>
      </c>
      <c r="J13" s="424"/>
      <c r="K13" s="424"/>
      <c r="L13" s="424"/>
      <c r="M13" s="424"/>
      <c r="N13" s="424"/>
      <c r="O13" s="425"/>
      <c r="Q13" s="387"/>
      <c r="R13" s="392" t="s">
        <v>2525</v>
      </c>
      <c r="S13" s="381"/>
      <c r="T13" s="95"/>
      <c r="U13" s="382">
        <v>320</v>
      </c>
      <c r="V13" s="383"/>
      <c r="W13" s="384">
        <f>IF(T13="","",ROUND(U13*$D$4,-1))</f>
      </c>
      <c r="X13" s="385"/>
      <c r="Y13" s="423" t="s">
        <v>2527</v>
      </c>
      <c r="Z13" s="424"/>
      <c r="AA13" s="424"/>
      <c r="AB13" s="424"/>
      <c r="AC13" s="424"/>
      <c r="AD13" s="424"/>
      <c r="AE13" s="425"/>
    </row>
    <row r="14" spans="1:31" ht="12" customHeight="1">
      <c r="A14" s="387"/>
      <c r="B14" s="392" t="s">
        <v>330</v>
      </c>
      <c r="C14" s="381"/>
      <c r="D14" s="95"/>
      <c r="E14" s="382">
        <v>300</v>
      </c>
      <c r="F14" s="383"/>
      <c r="G14" s="395">
        <f t="shared" si="1"/>
      </c>
      <c r="H14" s="396"/>
      <c r="I14" s="423" t="s">
        <v>1071</v>
      </c>
      <c r="J14" s="424"/>
      <c r="K14" s="424"/>
      <c r="L14" s="424"/>
      <c r="M14" s="424"/>
      <c r="N14" s="424"/>
      <c r="O14" s="425"/>
      <c r="Q14" s="387"/>
      <c r="R14" s="392" t="s">
        <v>384</v>
      </c>
      <c r="S14" s="381"/>
      <c r="T14" s="95"/>
      <c r="U14" s="483">
        <v>410</v>
      </c>
      <c r="V14" s="383"/>
      <c r="W14" s="384">
        <f t="shared" si="0"/>
      </c>
      <c r="X14" s="385"/>
      <c r="Y14" s="423" t="s">
        <v>1070</v>
      </c>
      <c r="Z14" s="424"/>
      <c r="AA14" s="424"/>
      <c r="AB14" s="424"/>
      <c r="AC14" s="424"/>
      <c r="AD14" s="424"/>
      <c r="AE14" s="425"/>
    </row>
    <row r="15" spans="1:31" ht="12" customHeight="1">
      <c r="A15" s="387"/>
      <c r="B15" s="392" t="s">
        <v>331</v>
      </c>
      <c r="C15" s="381"/>
      <c r="D15" s="95"/>
      <c r="E15" s="411">
        <v>220</v>
      </c>
      <c r="F15" s="412"/>
      <c r="G15" s="395">
        <f t="shared" si="1"/>
      </c>
      <c r="H15" s="396"/>
      <c r="I15" s="463" t="s">
        <v>1073</v>
      </c>
      <c r="J15" s="464"/>
      <c r="K15" s="464"/>
      <c r="L15" s="464"/>
      <c r="M15" s="464"/>
      <c r="N15" s="464"/>
      <c r="O15" s="465"/>
      <c r="Q15" s="387"/>
      <c r="R15" s="404" t="s">
        <v>385</v>
      </c>
      <c r="S15" s="405"/>
      <c r="T15" s="95"/>
      <c r="U15" s="382">
        <v>450</v>
      </c>
      <c r="V15" s="383"/>
      <c r="W15" s="384">
        <f t="shared" si="0"/>
      </c>
      <c r="X15" s="385"/>
      <c r="Y15" s="423" t="s">
        <v>1072</v>
      </c>
      <c r="Z15" s="424"/>
      <c r="AA15" s="424"/>
      <c r="AB15" s="424"/>
      <c r="AC15" s="424"/>
      <c r="AD15" s="424"/>
      <c r="AE15" s="425"/>
    </row>
    <row r="16" spans="1:31" ht="12" customHeight="1">
      <c r="A16" s="387"/>
      <c r="B16" s="392" t="s">
        <v>2331</v>
      </c>
      <c r="C16" s="381"/>
      <c r="D16" s="95"/>
      <c r="E16" s="411">
        <v>190</v>
      </c>
      <c r="F16" s="412"/>
      <c r="G16" s="395">
        <f>IF(D16="","",ROUND(E16*$D$4,-1))</f>
      </c>
      <c r="H16" s="396"/>
      <c r="I16" s="463" t="s">
        <v>2333</v>
      </c>
      <c r="J16" s="464"/>
      <c r="K16" s="464"/>
      <c r="L16" s="464"/>
      <c r="M16" s="464"/>
      <c r="N16" s="464"/>
      <c r="O16" s="465"/>
      <c r="Q16" s="388"/>
      <c r="R16" s="406" t="s">
        <v>999</v>
      </c>
      <c r="S16" s="407"/>
      <c r="T16" s="414"/>
      <c r="U16" s="393">
        <f>SUBTOTAL(9,U6:V15)</f>
        <v>3940</v>
      </c>
      <c r="V16" s="418"/>
      <c r="W16" s="435">
        <f>SUBTOTAL(9,W6:X15)</f>
        <v>0</v>
      </c>
      <c r="X16" s="436"/>
      <c r="Y16" s="415"/>
      <c r="Z16" s="416"/>
      <c r="AA16" s="416"/>
      <c r="AB16" s="416"/>
      <c r="AC16" s="416"/>
      <c r="AD16" s="416"/>
      <c r="AE16" s="417"/>
    </row>
    <row r="17" spans="1:31" ht="12" customHeight="1">
      <c r="A17" s="387"/>
      <c r="B17" s="392" t="s">
        <v>2332</v>
      </c>
      <c r="C17" s="381"/>
      <c r="D17" s="95"/>
      <c r="E17" s="411">
        <v>190</v>
      </c>
      <c r="F17" s="412"/>
      <c r="G17" s="395">
        <f t="shared" si="1"/>
      </c>
      <c r="H17" s="396"/>
      <c r="I17" s="463" t="s">
        <v>2334</v>
      </c>
      <c r="J17" s="464"/>
      <c r="K17" s="464"/>
      <c r="L17" s="464"/>
      <c r="M17" s="464"/>
      <c r="N17" s="464"/>
      <c r="O17" s="465"/>
      <c r="Q17" s="386" t="s">
        <v>1007</v>
      </c>
      <c r="R17" s="399" t="s">
        <v>386</v>
      </c>
      <c r="S17" s="400"/>
      <c r="T17" s="59"/>
      <c r="U17" s="382">
        <v>340</v>
      </c>
      <c r="V17" s="383"/>
      <c r="W17" s="384">
        <f aca="true" t="shared" si="2" ref="W17:W24">IF(T17="","",ROUND(U17*$D$4,-1))</f>
      </c>
      <c r="X17" s="385"/>
      <c r="Y17" s="423" t="s">
        <v>1074</v>
      </c>
      <c r="Z17" s="424"/>
      <c r="AA17" s="424"/>
      <c r="AB17" s="424"/>
      <c r="AC17" s="424"/>
      <c r="AD17" s="424"/>
      <c r="AE17" s="425"/>
    </row>
    <row r="18" spans="1:31" ht="12" customHeight="1">
      <c r="A18" s="387"/>
      <c r="B18" s="404" t="s">
        <v>333</v>
      </c>
      <c r="C18" s="405"/>
      <c r="D18" s="95"/>
      <c r="E18" s="411">
        <v>130</v>
      </c>
      <c r="F18" s="412"/>
      <c r="G18" s="395">
        <f t="shared" si="1"/>
      </c>
      <c r="H18" s="396"/>
      <c r="I18" s="463" t="s">
        <v>1075</v>
      </c>
      <c r="J18" s="464"/>
      <c r="K18" s="464"/>
      <c r="L18" s="464"/>
      <c r="M18" s="464"/>
      <c r="N18" s="464"/>
      <c r="O18" s="465"/>
      <c r="Q18" s="387"/>
      <c r="R18" s="392" t="s">
        <v>387</v>
      </c>
      <c r="S18" s="381"/>
      <c r="T18" s="60"/>
      <c r="U18" s="382">
        <v>220</v>
      </c>
      <c r="V18" s="383"/>
      <c r="W18" s="384">
        <f t="shared" si="2"/>
      </c>
      <c r="X18" s="385"/>
      <c r="Y18" s="423" t="s">
        <v>1076</v>
      </c>
      <c r="Z18" s="424"/>
      <c r="AA18" s="424"/>
      <c r="AB18" s="424"/>
      <c r="AC18" s="424"/>
      <c r="AD18" s="424"/>
      <c r="AE18" s="425"/>
    </row>
    <row r="19" spans="1:31" ht="12" customHeight="1">
      <c r="A19" s="388"/>
      <c r="B19" s="474" t="s">
        <v>1077</v>
      </c>
      <c r="C19" s="475"/>
      <c r="D19" s="476"/>
      <c r="E19" s="393">
        <f>SUBTOTAL(9,E6:F18)</f>
        <v>4250</v>
      </c>
      <c r="F19" s="418"/>
      <c r="G19" s="435">
        <f>SUBTOTAL(9,G6:H18)</f>
        <v>0</v>
      </c>
      <c r="H19" s="436"/>
      <c r="I19" s="480"/>
      <c r="J19" s="481"/>
      <c r="K19" s="481"/>
      <c r="L19" s="481"/>
      <c r="M19" s="481"/>
      <c r="N19" s="481"/>
      <c r="O19" s="482"/>
      <c r="Q19" s="387"/>
      <c r="R19" s="392" t="s">
        <v>388</v>
      </c>
      <c r="S19" s="381"/>
      <c r="T19" s="95"/>
      <c r="U19" s="382">
        <v>460</v>
      </c>
      <c r="V19" s="383"/>
      <c r="W19" s="384">
        <f t="shared" si="2"/>
      </c>
      <c r="X19" s="385"/>
      <c r="Y19" s="423" t="s">
        <v>1078</v>
      </c>
      <c r="Z19" s="424"/>
      <c r="AA19" s="424"/>
      <c r="AB19" s="424"/>
      <c r="AC19" s="424"/>
      <c r="AD19" s="424"/>
      <c r="AE19" s="425"/>
    </row>
    <row r="20" spans="1:31" ht="12" customHeight="1">
      <c r="A20" s="386" t="s">
        <v>1002</v>
      </c>
      <c r="B20" s="399" t="s">
        <v>334</v>
      </c>
      <c r="C20" s="400"/>
      <c r="D20" s="59"/>
      <c r="E20" s="409">
        <v>190</v>
      </c>
      <c r="F20" s="410"/>
      <c r="G20" s="395">
        <f aca="true" t="shared" si="3" ref="G20:G27">IF(D20="","",ROUND(E20*$D$4,-1))</f>
      </c>
      <c r="H20" s="396"/>
      <c r="I20" s="477" t="s">
        <v>1079</v>
      </c>
      <c r="J20" s="478"/>
      <c r="K20" s="478"/>
      <c r="L20" s="478"/>
      <c r="M20" s="478"/>
      <c r="N20" s="478"/>
      <c r="O20" s="479"/>
      <c r="Q20" s="387"/>
      <c r="R20" s="392" t="s">
        <v>389</v>
      </c>
      <c r="S20" s="381"/>
      <c r="T20" s="95"/>
      <c r="U20" s="382">
        <v>210</v>
      </c>
      <c r="V20" s="383"/>
      <c r="W20" s="384">
        <f>IF(T20="","",ROUND(U20*$D$4,-1))</f>
      </c>
      <c r="X20" s="385"/>
      <c r="Y20" s="423" t="s">
        <v>1080</v>
      </c>
      <c r="Z20" s="424"/>
      <c r="AA20" s="424"/>
      <c r="AB20" s="424"/>
      <c r="AC20" s="424"/>
      <c r="AD20" s="424"/>
      <c r="AE20" s="425"/>
    </row>
    <row r="21" spans="1:31" ht="12" customHeight="1">
      <c r="A21" s="387"/>
      <c r="B21" s="392" t="s">
        <v>335</v>
      </c>
      <c r="C21" s="381"/>
      <c r="D21" s="60"/>
      <c r="E21" s="397">
        <v>390</v>
      </c>
      <c r="F21" s="398"/>
      <c r="G21" s="395">
        <f t="shared" si="3"/>
      </c>
      <c r="H21" s="396"/>
      <c r="I21" s="401" t="s">
        <v>1081</v>
      </c>
      <c r="J21" s="402"/>
      <c r="K21" s="402"/>
      <c r="L21" s="402"/>
      <c r="M21" s="402"/>
      <c r="N21" s="402"/>
      <c r="O21" s="403"/>
      <c r="Q21" s="387"/>
      <c r="R21" s="392" t="s">
        <v>761</v>
      </c>
      <c r="S21" s="381"/>
      <c r="T21" s="95"/>
      <c r="U21" s="382">
        <v>180</v>
      </c>
      <c r="V21" s="383"/>
      <c r="W21" s="384">
        <f t="shared" si="2"/>
      </c>
      <c r="X21" s="385"/>
      <c r="Y21" s="423" t="s">
        <v>759</v>
      </c>
      <c r="Z21" s="424"/>
      <c r="AA21" s="424"/>
      <c r="AB21" s="424"/>
      <c r="AC21" s="424"/>
      <c r="AD21" s="424"/>
      <c r="AE21" s="425"/>
    </row>
    <row r="22" spans="1:31" ht="12" customHeight="1">
      <c r="A22" s="387"/>
      <c r="B22" s="392" t="s">
        <v>336</v>
      </c>
      <c r="C22" s="381"/>
      <c r="D22" s="95"/>
      <c r="E22" s="397">
        <v>300</v>
      </c>
      <c r="F22" s="398"/>
      <c r="G22" s="395">
        <f t="shared" si="3"/>
      </c>
      <c r="H22" s="396"/>
      <c r="I22" s="401" t="s">
        <v>1082</v>
      </c>
      <c r="J22" s="402"/>
      <c r="K22" s="402"/>
      <c r="L22" s="402"/>
      <c r="M22" s="402"/>
      <c r="N22" s="402"/>
      <c r="O22" s="403"/>
      <c r="Q22" s="387"/>
      <c r="R22" s="392" t="s">
        <v>762</v>
      </c>
      <c r="S22" s="381"/>
      <c r="T22" s="95"/>
      <c r="U22" s="382">
        <v>310</v>
      </c>
      <c r="V22" s="383"/>
      <c r="W22" s="384">
        <f t="shared" si="2"/>
      </c>
      <c r="X22" s="385"/>
      <c r="Y22" s="423" t="s">
        <v>760</v>
      </c>
      <c r="Z22" s="424"/>
      <c r="AA22" s="424"/>
      <c r="AB22" s="424"/>
      <c r="AC22" s="424"/>
      <c r="AD22" s="424"/>
      <c r="AE22" s="425"/>
    </row>
    <row r="23" spans="1:31" ht="12" customHeight="1">
      <c r="A23" s="387"/>
      <c r="B23" s="392" t="s">
        <v>337</v>
      </c>
      <c r="C23" s="381"/>
      <c r="D23" s="95"/>
      <c r="E23" s="397">
        <v>200</v>
      </c>
      <c r="F23" s="398"/>
      <c r="G23" s="395">
        <f t="shared" si="3"/>
      </c>
      <c r="H23" s="396"/>
      <c r="I23" s="401" t="s">
        <v>1084</v>
      </c>
      <c r="J23" s="402"/>
      <c r="K23" s="402"/>
      <c r="L23" s="402"/>
      <c r="M23" s="402"/>
      <c r="N23" s="402"/>
      <c r="O23" s="403"/>
      <c r="Q23" s="387"/>
      <c r="R23" s="392" t="s">
        <v>391</v>
      </c>
      <c r="S23" s="381"/>
      <c r="T23" s="95"/>
      <c r="U23" s="382">
        <v>480</v>
      </c>
      <c r="V23" s="383"/>
      <c r="W23" s="384">
        <f t="shared" si="2"/>
      </c>
      <c r="X23" s="385"/>
      <c r="Y23" s="423" t="s">
        <v>1083</v>
      </c>
      <c r="Z23" s="424"/>
      <c r="AA23" s="424"/>
      <c r="AB23" s="424"/>
      <c r="AC23" s="424"/>
      <c r="AD23" s="424"/>
      <c r="AE23" s="425"/>
    </row>
    <row r="24" spans="1:31" ht="12" customHeight="1">
      <c r="A24" s="387"/>
      <c r="B24" s="392" t="s">
        <v>338</v>
      </c>
      <c r="C24" s="381"/>
      <c r="D24" s="95"/>
      <c r="E24" s="397">
        <v>300</v>
      </c>
      <c r="F24" s="398"/>
      <c r="G24" s="395">
        <f t="shared" si="3"/>
      </c>
      <c r="H24" s="396"/>
      <c r="I24" s="401" t="s">
        <v>1086</v>
      </c>
      <c r="J24" s="402"/>
      <c r="K24" s="402"/>
      <c r="L24" s="402"/>
      <c r="M24" s="402"/>
      <c r="N24" s="402"/>
      <c r="O24" s="403"/>
      <c r="Q24" s="387"/>
      <c r="R24" s="404" t="s">
        <v>392</v>
      </c>
      <c r="S24" s="405"/>
      <c r="T24" s="95"/>
      <c r="U24" s="469">
        <v>370</v>
      </c>
      <c r="V24" s="470"/>
      <c r="W24" s="384">
        <f t="shared" si="2"/>
      </c>
      <c r="X24" s="385"/>
      <c r="Y24" s="466" t="s">
        <v>1085</v>
      </c>
      <c r="Z24" s="467"/>
      <c r="AA24" s="467"/>
      <c r="AB24" s="467"/>
      <c r="AC24" s="467"/>
      <c r="AD24" s="467"/>
      <c r="AE24" s="468"/>
    </row>
    <row r="25" spans="1:31" ht="12" customHeight="1">
      <c r="A25" s="387"/>
      <c r="B25" s="392" t="s">
        <v>339</v>
      </c>
      <c r="C25" s="381"/>
      <c r="D25" s="95"/>
      <c r="E25" s="397">
        <v>210</v>
      </c>
      <c r="F25" s="398"/>
      <c r="G25" s="395">
        <f t="shared" si="3"/>
      </c>
      <c r="H25" s="396"/>
      <c r="I25" s="401" t="s">
        <v>1087</v>
      </c>
      <c r="J25" s="402"/>
      <c r="K25" s="402"/>
      <c r="L25" s="402"/>
      <c r="M25" s="402"/>
      <c r="N25" s="402"/>
      <c r="O25" s="403"/>
      <c r="Q25" s="388"/>
      <c r="R25" s="471" t="s">
        <v>999</v>
      </c>
      <c r="S25" s="472"/>
      <c r="T25" s="473"/>
      <c r="U25" s="393">
        <f>SUBTOTAL(9,U17:V24)</f>
        <v>2570</v>
      </c>
      <c r="V25" s="418"/>
      <c r="W25" s="435">
        <f>SUBTOTAL(9,W17:X24)</f>
        <v>0</v>
      </c>
      <c r="X25" s="436"/>
      <c r="Y25" s="415"/>
      <c r="Z25" s="416"/>
      <c r="AA25" s="416"/>
      <c r="AB25" s="416"/>
      <c r="AC25" s="416"/>
      <c r="AD25" s="416"/>
      <c r="AE25" s="417"/>
    </row>
    <row r="26" spans="1:31" ht="12" customHeight="1">
      <c r="A26" s="387"/>
      <c r="B26" s="392" t="s">
        <v>340</v>
      </c>
      <c r="C26" s="381"/>
      <c r="D26" s="95"/>
      <c r="E26" s="397">
        <v>380</v>
      </c>
      <c r="F26" s="398"/>
      <c r="G26" s="395">
        <f t="shared" si="3"/>
      </c>
      <c r="H26" s="396"/>
      <c r="I26" s="401" t="s">
        <v>1088</v>
      </c>
      <c r="J26" s="402"/>
      <c r="K26" s="402"/>
      <c r="L26" s="402"/>
      <c r="M26" s="402"/>
      <c r="N26" s="402"/>
      <c r="O26" s="403"/>
      <c r="Q26" s="386" t="s">
        <v>1008</v>
      </c>
      <c r="R26" s="392" t="s">
        <v>293</v>
      </c>
      <c r="S26" s="381"/>
      <c r="T26" s="60"/>
      <c r="U26" s="382">
        <v>370</v>
      </c>
      <c r="V26" s="383"/>
      <c r="W26" s="384">
        <f aca="true" t="shared" si="4" ref="W26:W41">IF(T26="","",ROUND(U26*$D$4,-1))</f>
      </c>
      <c r="X26" s="385"/>
      <c r="Y26" s="423" t="s">
        <v>2409</v>
      </c>
      <c r="Z26" s="424"/>
      <c r="AA26" s="424"/>
      <c r="AB26" s="424"/>
      <c r="AC26" s="424"/>
      <c r="AD26" s="424"/>
      <c r="AE26" s="425"/>
    </row>
    <row r="27" spans="1:31" ht="12" customHeight="1">
      <c r="A27" s="387"/>
      <c r="B27" s="404" t="s">
        <v>341</v>
      </c>
      <c r="C27" s="405"/>
      <c r="D27" s="95"/>
      <c r="E27" s="397">
        <v>370</v>
      </c>
      <c r="F27" s="398"/>
      <c r="G27" s="395">
        <f t="shared" si="3"/>
      </c>
      <c r="H27" s="396"/>
      <c r="I27" s="401" t="s">
        <v>726</v>
      </c>
      <c r="J27" s="402"/>
      <c r="K27" s="402"/>
      <c r="L27" s="402"/>
      <c r="M27" s="402"/>
      <c r="N27" s="402"/>
      <c r="O27" s="403"/>
      <c r="Q27" s="387"/>
      <c r="R27" s="392" t="s">
        <v>294</v>
      </c>
      <c r="S27" s="381"/>
      <c r="T27" s="60"/>
      <c r="U27" s="382">
        <v>410</v>
      </c>
      <c r="V27" s="383"/>
      <c r="W27" s="384">
        <f t="shared" si="4"/>
      </c>
      <c r="X27" s="385"/>
      <c r="Y27" s="423" t="s">
        <v>2410</v>
      </c>
      <c r="Z27" s="424"/>
      <c r="AA27" s="424"/>
      <c r="AB27" s="424"/>
      <c r="AC27" s="424"/>
      <c r="AD27" s="424"/>
      <c r="AE27" s="425"/>
    </row>
    <row r="28" spans="1:31" ht="12" customHeight="1">
      <c r="A28" s="388"/>
      <c r="B28" s="406" t="s">
        <v>999</v>
      </c>
      <c r="C28" s="407"/>
      <c r="D28" s="414"/>
      <c r="E28" s="393">
        <f>SUBTOTAL(9,E20:F27)</f>
        <v>2340</v>
      </c>
      <c r="F28" s="394"/>
      <c r="G28" s="435">
        <f>SUBTOTAL(9,G20:H27)</f>
        <v>0</v>
      </c>
      <c r="H28" s="460"/>
      <c r="I28" s="415"/>
      <c r="J28" s="416"/>
      <c r="K28" s="416"/>
      <c r="L28" s="416"/>
      <c r="M28" s="416"/>
      <c r="N28" s="416"/>
      <c r="O28" s="417"/>
      <c r="Q28" s="387"/>
      <c r="R28" s="392" t="s">
        <v>393</v>
      </c>
      <c r="S28" s="381"/>
      <c r="T28" s="95"/>
      <c r="U28" s="382">
        <v>230</v>
      </c>
      <c r="V28" s="383"/>
      <c r="W28" s="384">
        <f t="shared" si="4"/>
      </c>
      <c r="X28" s="385"/>
      <c r="Y28" s="423" t="s">
        <v>1089</v>
      </c>
      <c r="Z28" s="424"/>
      <c r="AA28" s="424"/>
      <c r="AB28" s="424"/>
      <c r="AC28" s="424"/>
      <c r="AD28" s="424"/>
      <c r="AE28" s="425"/>
    </row>
    <row r="29" spans="1:31" ht="12" customHeight="1">
      <c r="A29" s="386" t="s">
        <v>1003</v>
      </c>
      <c r="B29" s="399" t="s">
        <v>342</v>
      </c>
      <c r="C29" s="400"/>
      <c r="D29" s="59"/>
      <c r="E29" s="429">
        <v>160</v>
      </c>
      <c r="F29" s="430"/>
      <c r="G29" s="395">
        <f>IF(D29="","",ROUND(E29*$D$4,-1))</f>
      </c>
      <c r="H29" s="396"/>
      <c r="I29" s="439" t="s">
        <v>1099</v>
      </c>
      <c r="J29" s="440"/>
      <c r="K29" s="440"/>
      <c r="L29" s="440"/>
      <c r="M29" s="440"/>
      <c r="N29" s="440"/>
      <c r="O29" s="441"/>
      <c r="Q29" s="387"/>
      <c r="R29" s="392" t="s">
        <v>1917</v>
      </c>
      <c r="S29" s="381"/>
      <c r="T29" s="95"/>
      <c r="U29" s="382">
        <v>380</v>
      </c>
      <c r="V29" s="383"/>
      <c r="W29" s="384">
        <f t="shared" si="4"/>
      </c>
      <c r="X29" s="385"/>
      <c r="Y29" s="423" t="s">
        <v>1919</v>
      </c>
      <c r="Z29" s="424"/>
      <c r="AA29" s="424"/>
      <c r="AB29" s="424"/>
      <c r="AC29" s="424"/>
      <c r="AD29" s="424"/>
      <c r="AE29" s="425"/>
    </row>
    <row r="30" spans="1:31" ht="12" customHeight="1">
      <c r="A30" s="387"/>
      <c r="B30" s="392" t="s">
        <v>804</v>
      </c>
      <c r="C30" s="381"/>
      <c r="D30" s="65"/>
      <c r="E30" s="429">
        <v>160</v>
      </c>
      <c r="F30" s="430"/>
      <c r="G30" s="395">
        <f>IF(D30="","",ROUND(E30*$D$4,-1))</f>
      </c>
      <c r="H30" s="396"/>
      <c r="I30" s="401" t="s">
        <v>801</v>
      </c>
      <c r="J30" s="402"/>
      <c r="K30" s="402"/>
      <c r="L30" s="402"/>
      <c r="M30" s="402"/>
      <c r="N30" s="402"/>
      <c r="O30" s="403"/>
      <c r="Q30" s="387"/>
      <c r="R30" s="392" t="s">
        <v>1918</v>
      </c>
      <c r="S30" s="381"/>
      <c r="T30" s="95"/>
      <c r="U30" s="382">
        <v>220</v>
      </c>
      <c r="V30" s="383"/>
      <c r="W30" s="384">
        <f t="shared" si="4"/>
      </c>
      <c r="X30" s="385"/>
      <c r="Y30" s="423" t="s">
        <v>1920</v>
      </c>
      <c r="Z30" s="424"/>
      <c r="AA30" s="424"/>
      <c r="AB30" s="424"/>
      <c r="AC30" s="424"/>
      <c r="AD30" s="424"/>
      <c r="AE30" s="425"/>
    </row>
    <row r="31" spans="1:31" ht="12" customHeight="1">
      <c r="A31" s="387"/>
      <c r="B31" s="392" t="s">
        <v>805</v>
      </c>
      <c r="C31" s="381"/>
      <c r="D31" s="96"/>
      <c r="E31" s="397">
        <v>270</v>
      </c>
      <c r="F31" s="398"/>
      <c r="G31" s="395">
        <f>IF(D31="","",ROUND(E31*$D$4,-1))</f>
      </c>
      <c r="H31" s="396"/>
      <c r="I31" s="401" t="s">
        <v>802</v>
      </c>
      <c r="J31" s="402"/>
      <c r="K31" s="402"/>
      <c r="L31" s="402"/>
      <c r="M31" s="402"/>
      <c r="N31" s="402"/>
      <c r="O31" s="403"/>
      <c r="Q31" s="387"/>
      <c r="R31" s="392" t="s">
        <v>395</v>
      </c>
      <c r="S31" s="381"/>
      <c r="T31" s="95"/>
      <c r="U31" s="382">
        <v>360</v>
      </c>
      <c r="V31" s="383"/>
      <c r="W31" s="384">
        <f t="shared" si="4"/>
      </c>
      <c r="X31" s="385"/>
      <c r="Y31" s="423" t="s">
        <v>1098</v>
      </c>
      <c r="Z31" s="424"/>
      <c r="AA31" s="424"/>
      <c r="AB31" s="424"/>
      <c r="AC31" s="424"/>
      <c r="AD31" s="424"/>
      <c r="AE31" s="425"/>
    </row>
    <row r="32" spans="1:31" ht="12" customHeight="1">
      <c r="A32" s="387"/>
      <c r="B32" s="392" t="s">
        <v>343</v>
      </c>
      <c r="C32" s="381"/>
      <c r="D32" s="96"/>
      <c r="E32" s="397">
        <v>330</v>
      </c>
      <c r="F32" s="398"/>
      <c r="G32" s="395">
        <f>IF(D32="","",ROUND(E32*$D$4,-1))</f>
      </c>
      <c r="H32" s="396"/>
      <c r="I32" s="401" t="s">
        <v>1101</v>
      </c>
      <c r="J32" s="402"/>
      <c r="K32" s="402"/>
      <c r="L32" s="402"/>
      <c r="M32" s="402"/>
      <c r="N32" s="402"/>
      <c r="O32" s="403"/>
      <c r="Q32" s="387"/>
      <c r="R32" s="392" t="s">
        <v>396</v>
      </c>
      <c r="S32" s="381"/>
      <c r="T32" s="95"/>
      <c r="U32" s="411">
        <v>440</v>
      </c>
      <c r="V32" s="412"/>
      <c r="W32" s="384">
        <f t="shared" si="4"/>
      </c>
      <c r="X32" s="385"/>
      <c r="Y32" s="463" t="s">
        <v>1100</v>
      </c>
      <c r="Z32" s="464"/>
      <c r="AA32" s="464"/>
      <c r="AB32" s="464"/>
      <c r="AC32" s="464"/>
      <c r="AD32" s="464"/>
      <c r="AE32" s="465"/>
    </row>
    <row r="33" spans="1:31" ht="12" customHeight="1">
      <c r="A33" s="387"/>
      <c r="B33" s="392" t="s">
        <v>344</v>
      </c>
      <c r="C33" s="381"/>
      <c r="D33" s="96"/>
      <c r="E33" s="397">
        <v>330</v>
      </c>
      <c r="F33" s="398"/>
      <c r="G33" s="395">
        <f aca="true" t="shared" si="5" ref="G33:G41">IF(D33="","",ROUND(E33*$D$4,-1))</f>
      </c>
      <c r="H33" s="396"/>
      <c r="I33" s="401" t="s">
        <v>1103</v>
      </c>
      <c r="J33" s="402"/>
      <c r="K33" s="402"/>
      <c r="L33" s="402"/>
      <c r="M33" s="402"/>
      <c r="N33" s="402"/>
      <c r="O33" s="403"/>
      <c r="Q33" s="387"/>
      <c r="R33" s="392" t="s">
        <v>397</v>
      </c>
      <c r="S33" s="381"/>
      <c r="T33" s="95"/>
      <c r="U33" s="382">
        <v>380</v>
      </c>
      <c r="V33" s="383"/>
      <c r="W33" s="384">
        <f t="shared" si="4"/>
      </c>
      <c r="X33" s="385"/>
      <c r="Y33" s="423" t="s">
        <v>194</v>
      </c>
      <c r="Z33" s="424"/>
      <c r="AA33" s="424"/>
      <c r="AB33" s="424"/>
      <c r="AC33" s="424"/>
      <c r="AD33" s="424"/>
      <c r="AE33" s="425"/>
    </row>
    <row r="34" spans="1:31" ht="12" customHeight="1">
      <c r="A34" s="387"/>
      <c r="B34" s="392" t="s">
        <v>345</v>
      </c>
      <c r="C34" s="381"/>
      <c r="D34" s="96"/>
      <c r="E34" s="397">
        <v>270</v>
      </c>
      <c r="F34" s="398"/>
      <c r="G34" s="395">
        <f t="shared" si="5"/>
      </c>
      <c r="H34" s="396"/>
      <c r="I34" s="401" t="s">
        <v>1105</v>
      </c>
      <c r="J34" s="402"/>
      <c r="K34" s="402"/>
      <c r="L34" s="402"/>
      <c r="M34" s="402"/>
      <c r="N34" s="402"/>
      <c r="O34" s="403"/>
      <c r="Q34" s="387"/>
      <c r="R34" s="392" t="s">
        <v>398</v>
      </c>
      <c r="S34" s="381"/>
      <c r="T34" s="95"/>
      <c r="U34" s="452">
        <v>350</v>
      </c>
      <c r="V34" s="453"/>
      <c r="W34" s="384">
        <f t="shared" si="4"/>
      </c>
      <c r="X34" s="385"/>
      <c r="Y34" s="484" t="s">
        <v>1102</v>
      </c>
      <c r="Z34" s="485"/>
      <c r="AA34" s="485"/>
      <c r="AB34" s="485"/>
      <c r="AC34" s="485"/>
      <c r="AD34" s="485"/>
      <c r="AE34" s="486"/>
    </row>
    <row r="35" spans="1:31" ht="12" customHeight="1">
      <c r="A35" s="387"/>
      <c r="B35" s="392" t="s">
        <v>2449</v>
      </c>
      <c r="C35" s="381"/>
      <c r="D35" s="96"/>
      <c r="E35" s="397">
        <v>250</v>
      </c>
      <c r="F35" s="398"/>
      <c r="G35" s="395">
        <f t="shared" si="5"/>
      </c>
      <c r="H35" s="396"/>
      <c r="I35" s="401" t="s">
        <v>2451</v>
      </c>
      <c r="J35" s="402"/>
      <c r="K35" s="402"/>
      <c r="L35" s="402"/>
      <c r="M35" s="402"/>
      <c r="N35" s="402"/>
      <c r="O35" s="403"/>
      <c r="Q35" s="387"/>
      <c r="R35" s="392" t="s">
        <v>399</v>
      </c>
      <c r="S35" s="381"/>
      <c r="T35" s="95"/>
      <c r="U35" s="382">
        <v>390</v>
      </c>
      <c r="V35" s="383"/>
      <c r="W35" s="384">
        <f t="shared" si="4"/>
      </c>
      <c r="X35" s="385"/>
      <c r="Y35" s="423" t="s">
        <v>1104</v>
      </c>
      <c r="Z35" s="424"/>
      <c r="AA35" s="424"/>
      <c r="AB35" s="424"/>
      <c r="AC35" s="424"/>
      <c r="AD35" s="424"/>
      <c r="AE35" s="425"/>
    </row>
    <row r="36" spans="1:31" ht="12" customHeight="1">
      <c r="A36" s="387"/>
      <c r="B36" s="392" t="s">
        <v>2450</v>
      </c>
      <c r="C36" s="381"/>
      <c r="D36" s="96"/>
      <c r="E36" s="397">
        <v>220</v>
      </c>
      <c r="F36" s="398"/>
      <c r="G36" s="395">
        <f>IF(D36="","",ROUND(E36*$D$4,-1))</f>
      </c>
      <c r="H36" s="396"/>
      <c r="I36" s="401" t="s">
        <v>2452</v>
      </c>
      <c r="J36" s="402"/>
      <c r="K36" s="402"/>
      <c r="L36" s="402"/>
      <c r="M36" s="402"/>
      <c r="N36" s="402"/>
      <c r="O36" s="403"/>
      <c r="Q36" s="387"/>
      <c r="R36" s="392" t="s">
        <v>2539</v>
      </c>
      <c r="S36" s="381"/>
      <c r="T36" s="95"/>
      <c r="U36" s="382">
        <v>530</v>
      </c>
      <c r="V36" s="383"/>
      <c r="W36" s="384">
        <f>IF(T36="","",ROUND(U36*$D$4,-1))</f>
      </c>
      <c r="X36" s="385"/>
      <c r="Y36" s="423" t="s">
        <v>2541</v>
      </c>
      <c r="Z36" s="424"/>
      <c r="AA36" s="424"/>
      <c r="AB36" s="424"/>
      <c r="AC36" s="424"/>
      <c r="AD36" s="424"/>
      <c r="AE36" s="425"/>
    </row>
    <row r="37" spans="1:31" ht="12" customHeight="1">
      <c r="A37" s="387"/>
      <c r="B37" s="392" t="s">
        <v>347</v>
      </c>
      <c r="C37" s="381"/>
      <c r="D37" s="96"/>
      <c r="E37" s="397">
        <v>230</v>
      </c>
      <c r="F37" s="398"/>
      <c r="G37" s="395">
        <f>IF(D37="","",ROUND(E37*$D$4,-1))</f>
      </c>
      <c r="H37" s="396"/>
      <c r="I37" s="401" t="s">
        <v>1107</v>
      </c>
      <c r="J37" s="402"/>
      <c r="K37" s="402"/>
      <c r="L37" s="402"/>
      <c r="M37" s="402"/>
      <c r="N37" s="402"/>
      <c r="O37" s="403"/>
      <c r="Q37" s="387"/>
      <c r="R37" s="392" t="s">
        <v>2540</v>
      </c>
      <c r="S37" s="381"/>
      <c r="T37" s="95"/>
      <c r="U37" s="382">
        <v>240</v>
      </c>
      <c r="V37" s="383"/>
      <c r="W37" s="384">
        <f t="shared" si="4"/>
      </c>
      <c r="X37" s="385"/>
      <c r="Y37" s="423" t="s">
        <v>2542</v>
      </c>
      <c r="Z37" s="424"/>
      <c r="AA37" s="424"/>
      <c r="AB37" s="424"/>
      <c r="AC37" s="424"/>
      <c r="AD37" s="424"/>
      <c r="AE37" s="425"/>
    </row>
    <row r="38" spans="1:31" ht="12" customHeight="1">
      <c r="A38" s="387"/>
      <c r="B38" s="392" t="s">
        <v>348</v>
      </c>
      <c r="C38" s="381"/>
      <c r="D38" s="96"/>
      <c r="E38" s="397">
        <v>550</v>
      </c>
      <c r="F38" s="398"/>
      <c r="G38" s="395">
        <f t="shared" si="5"/>
      </c>
      <c r="H38" s="396"/>
      <c r="I38" s="401" t="s">
        <v>1108</v>
      </c>
      <c r="J38" s="402"/>
      <c r="K38" s="402"/>
      <c r="L38" s="402"/>
      <c r="M38" s="402"/>
      <c r="N38" s="402"/>
      <c r="O38" s="403"/>
      <c r="Q38" s="387"/>
      <c r="R38" s="392" t="s">
        <v>401</v>
      </c>
      <c r="S38" s="381"/>
      <c r="T38" s="95"/>
      <c r="U38" s="382">
        <v>690</v>
      </c>
      <c r="V38" s="383"/>
      <c r="W38" s="384">
        <f t="shared" si="4"/>
      </c>
      <c r="X38" s="385"/>
      <c r="Y38" s="423" t="s">
        <v>1106</v>
      </c>
      <c r="Z38" s="424"/>
      <c r="AA38" s="424"/>
      <c r="AB38" s="424"/>
      <c r="AC38" s="424"/>
      <c r="AD38" s="424"/>
      <c r="AE38" s="425"/>
    </row>
    <row r="39" spans="1:31" ht="12" customHeight="1">
      <c r="A39" s="387"/>
      <c r="B39" s="392" t="s">
        <v>349</v>
      </c>
      <c r="C39" s="381"/>
      <c r="D39" s="96"/>
      <c r="E39" s="397">
        <v>450</v>
      </c>
      <c r="F39" s="398"/>
      <c r="G39" s="395">
        <f t="shared" si="5"/>
      </c>
      <c r="H39" s="396"/>
      <c r="I39" s="401" t="s">
        <v>1111</v>
      </c>
      <c r="J39" s="402"/>
      <c r="K39" s="402"/>
      <c r="L39" s="402"/>
      <c r="M39" s="402"/>
      <c r="N39" s="402"/>
      <c r="O39" s="403"/>
      <c r="Q39" s="387"/>
      <c r="R39" s="392" t="s">
        <v>402</v>
      </c>
      <c r="S39" s="381"/>
      <c r="T39" s="95"/>
      <c r="U39" s="382">
        <v>420</v>
      </c>
      <c r="V39" s="383"/>
      <c r="W39" s="384">
        <f t="shared" si="4"/>
      </c>
      <c r="X39" s="385"/>
      <c r="Y39" s="423" t="s">
        <v>736</v>
      </c>
      <c r="Z39" s="424"/>
      <c r="AA39" s="424"/>
      <c r="AB39" s="424"/>
      <c r="AC39" s="424"/>
      <c r="AD39" s="424"/>
      <c r="AE39" s="425"/>
    </row>
    <row r="40" spans="1:31" ht="12" customHeight="1">
      <c r="A40" s="387"/>
      <c r="B40" s="392" t="s">
        <v>350</v>
      </c>
      <c r="C40" s="381"/>
      <c r="D40" s="96"/>
      <c r="E40" s="397">
        <v>260</v>
      </c>
      <c r="F40" s="398"/>
      <c r="G40" s="395">
        <f>IF(D40="","",ROUND(E40*$D$4,-1))</f>
      </c>
      <c r="H40" s="396"/>
      <c r="I40" s="401" t="s">
        <v>1113</v>
      </c>
      <c r="J40" s="402"/>
      <c r="K40" s="402"/>
      <c r="L40" s="402"/>
      <c r="M40" s="402"/>
      <c r="N40" s="402"/>
      <c r="O40" s="403"/>
      <c r="Q40" s="387"/>
      <c r="R40" s="392" t="s">
        <v>219</v>
      </c>
      <c r="S40" s="381"/>
      <c r="T40" s="95"/>
      <c r="U40" s="382">
        <v>390</v>
      </c>
      <c r="V40" s="383"/>
      <c r="W40" s="384">
        <f t="shared" si="4"/>
      </c>
      <c r="X40" s="385"/>
      <c r="Y40" s="423" t="s">
        <v>221</v>
      </c>
      <c r="Z40" s="424"/>
      <c r="AA40" s="424"/>
      <c r="AB40" s="424"/>
      <c r="AC40" s="424"/>
      <c r="AD40" s="424"/>
      <c r="AE40" s="425"/>
    </row>
    <row r="41" spans="1:31" ht="12" customHeight="1">
      <c r="A41" s="387"/>
      <c r="B41" s="404" t="s">
        <v>351</v>
      </c>
      <c r="C41" s="405"/>
      <c r="D41" s="96"/>
      <c r="E41" s="461">
        <v>310</v>
      </c>
      <c r="F41" s="462"/>
      <c r="G41" s="395">
        <f t="shared" si="5"/>
      </c>
      <c r="H41" s="396"/>
      <c r="I41" s="389" t="s">
        <v>1115</v>
      </c>
      <c r="J41" s="390"/>
      <c r="K41" s="390"/>
      <c r="L41" s="390"/>
      <c r="M41" s="390"/>
      <c r="N41" s="390"/>
      <c r="O41" s="391"/>
      <c r="Q41" s="387"/>
      <c r="R41" s="404" t="s">
        <v>220</v>
      </c>
      <c r="S41" s="405"/>
      <c r="T41" s="95"/>
      <c r="U41" s="382">
        <v>340</v>
      </c>
      <c r="V41" s="383"/>
      <c r="W41" s="384">
        <f t="shared" si="4"/>
      </c>
      <c r="X41" s="385"/>
      <c r="Y41" s="423" t="s">
        <v>221</v>
      </c>
      <c r="Z41" s="424"/>
      <c r="AA41" s="424"/>
      <c r="AB41" s="424"/>
      <c r="AC41" s="424"/>
      <c r="AD41" s="424"/>
      <c r="AE41" s="425"/>
    </row>
    <row r="42" spans="1:35" ht="12" customHeight="1">
      <c r="A42" s="388"/>
      <c r="B42" s="406" t="s">
        <v>999</v>
      </c>
      <c r="C42" s="407"/>
      <c r="D42" s="408"/>
      <c r="E42" s="393">
        <f>SUBTOTAL(9,E29:F41)</f>
        <v>3790</v>
      </c>
      <c r="F42" s="394"/>
      <c r="G42" s="435">
        <f>SUBTOTAL(9,G29:H41)</f>
        <v>0</v>
      </c>
      <c r="H42" s="460"/>
      <c r="I42" s="433"/>
      <c r="J42" s="433"/>
      <c r="K42" s="433"/>
      <c r="L42" s="433"/>
      <c r="M42" s="433"/>
      <c r="N42" s="433"/>
      <c r="O42" s="434"/>
      <c r="Q42" s="388"/>
      <c r="R42" s="406" t="s">
        <v>999</v>
      </c>
      <c r="S42" s="407"/>
      <c r="T42" s="414"/>
      <c r="U42" s="458">
        <f>SUBTOTAL(9,U26:V41)</f>
        <v>6140</v>
      </c>
      <c r="V42" s="459"/>
      <c r="W42" s="435">
        <f>SUBTOTAL(9,W26:X41)</f>
        <v>0</v>
      </c>
      <c r="X42" s="436"/>
      <c r="Y42" s="454"/>
      <c r="Z42" s="454"/>
      <c r="AA42" s="454"/>
      <c r="AB42" s="454"/>
      <c r="AC42" s="454"/>
      <c r="AD42" s="454"/>
      <c r="AE42" s="455"/>
      <c r="AI42" s="14"/>
    </row>
    <row r="43" spans="1:35" ht="12" customHeight="1">
      <c r="A43" s="386" t="s">
        <v>434</v>
      </c>
      <c r="B43" s="399" t="s">
        <v>352</v>
      </c>
      <c r="C43" s="400"/>
      <c r="D43" s="59"/>
      <c r="E43" s="431">
        <v>730</v>
      </c>
      <c r="F43" s="432"/>
      <c r="G43" s="395">
        <f>IF(D43="","",ROUND(E43*$D$4,-1))</f>
      </c>
      <c r="H43" s="396"/>
      <c r="I43" s="445" t="s">
        <v>1117</v>
      </c>
      <c r="J43" s="446"/>
      <c r="K43" s="446"/>
      <c r="L43" s="446"/>
      <c r="M43" s="446"/>
      <c r="N43" s="446"/>
      <c r="O43" s="447"/>
      <c r="Q43" s="386" t="s">
        <v>433</v>
      </c>
      <c r="R43" s="451" t="s">
        <v>403</v>
      </c>
      <c r="S43" s="442"/>
      <c r="T43" s="59"/>
      <c r="U43" s="456">
        <v>660</v>
      </c>
      <c r="V43" s="457"/>
      <c r="W43" s="384">
        <f aca="true" t="shared" si="6" ref="W43:W50">IF(T43="","",ROUND(U43*$D$4,-1))</f>
      </c>
      <c r="X43" s="385"/>
      <c r="Y43" s="445" t="s">
        <v>1112</v>
      </c>
      <c r="Z43" s="446"/>
      <c r="AA43" s="446"/>
      <c r="AB43" s="446"/>
      <c r="AC43" s="446"/>
      <c r="AD43" s="446"/>
      <c r="AE43" s="447"/>
      <c r="AI43" s="14"/>
    </row>
    <row r="44" spans="1:31" ht="12" customHeight="1">
      <c r="A44" s="387"/>
      <c r="B44" s="392" t="s">
        <v>353</v>
      </c>
      <c r="C44" s="381"/>
      <c r="D44" s="60"/>
      <c r="E44" s="397">
        <v>250</v>
      </c>
      <c r="F44" s="398"/>
      <c r="G44" s="395">
        <f>IF(D44="","",ROUND(E44*$D$4,-1))</f>
      </c>
      <c r="H44" s="396"/>
      <c r="I44" s="401" t="s">
        <v>1119</v>
      </c>
      <c r="J44" s="402"/>
      <c r="K44" s="402"/>
      <c r="L44" s="402"/>
      <c r="M44" s="402"/>
      <c r="N44" s="402"/>
      <c r="O44" s="403"/>
      <c r="Q44" s="387"/>
      <c r="R44" s="450" t="s">
        <v>404</v>
      </c>
      <c r="S44" s="438"/>
      <c r="T44" s="60"/>
      <c r="U44" s="452">
        <v>430</v>
      </c>
      <c r="V44" s="453"/>
      <c r="W44" s="384">
        <f t="shared" si="6"/>
      </c>
      <c r="X44" s="385"/>
      <c r="Y44" s="439" t="s">
        <v>1114</v>
      </c>
      <c r="Z44" s="440"/>
      <c r="AA44" s="440"/>
      <c r="AB44" s="440"/>
      <c r="AC44" s="440"/>
      <c r="AD44" s="440"/>
      <c r="AE44" s="441"/>
    </row>
    <row r="45" spans="1:31" ht="12" customHeight="1">
      <c r="A45" s="387"/>
      <c r="B45" s="392" t="s">
        <v>354</v>
      </c>
      <c r="C45" s="381"/>
      <c r="D45" s="60"/>
      <c r="E45" s="397">
        <v>560</v>
      </c>
      <c r="F45" s="398"/>
      <c r="G45" s="395">
        <f>IF(D45="","",ROUND(E45*$D$4,-1))</f>
      </c>
      <c r="H45" s="396"/>
      <c r="I45" s="401" t="s">
        <v>653</v>
      </c>
      <c r="J45" s="402"/>
      <c r="K45" s="402"/>
      <c r="L45" s="402"/>
      <c r="M45" s="402"/>
      <c r="N45" s="402"/>
      <c r="O45" s="403"/>
      <c r="Q45" s="387"/>
      <c r="R45" s="450" t="s">
        <v>405</v>
      </c>
      <c r="S45" s="438"/>
      <c r="T45" s="95"/>
      <c r="U45" s="452">
        <v>570</v>
      </c>
      <c r="V45" s="453"/>
      <c r="W45" s="384">
        <f t="shared" si="6"/>
      </c>
      <c r="X45" s="385"/>
      <c r="Y45" s="439" t="s">
        <v>1116</v>
      </c>
      <c r="Z45" s="440"/>
      <c r="AA45" s="440"/>
      <c r="AB45" s="440"/>
      <c r="AC45" s="440"/>
      <c r="AD45" s="440"/>
      <c r="AE45" s="441"/>
    </row>
    <row r="46" spans="1:31" ht="12" customHeight="1">
      <c r="A46" s="387"/>
      <c r="B46" s="404" t="s">
        <v>355</v>
      </c>
      <c r="C46" s="405"/>
      <c r="D46" s="95"/>
      <c r="E46" s="397">
        <v>190</v>
      </c>
      <c r="F46" s="398"/>
      <c r="G46" s="395">
        <f>IF(D46="","",ROUND(E46*$D$4,-1))</f>
      </c>
      <c r="H46" s="396"/>
      <c r="I46" s="401" t="s">
        <v>1121</v>
      </c>
      <c r="J46" s="402"/>
      <c r="K46" s="402"/>
      <c r="L46" s="402"/>
      <c r="M46" s="402"/>
      <c r="N46" s="402"/>
      <c r="O46" s="403"/>
      <c r="Q46" s="387"/>
      <c r="R46" s="450" t="s">
        <v>406</v>
      </c>
      <c r="S46" s="438"/>
      <c r="T46" s="95"/>
      <c r="U46" s="452">
        <v>460</v>
      </c>
      <c r="V46" s="453"/>
      <c r="W46" s="384">
        <f t="shared" si="6"/>
      </c>
      <c r="X46" s="385"/>
      <c r="Y46" s="439" t="s">
        <v>735</v>
      </c>
      <c r="Z46" s="440"/>
      <c r="AA46" s="440"/>
      <c r="AB46" s="440"/>
      <c r="AC46" s="440"/>
      <c r="AD46" s="440"/>
      <c r="AE46" s="441"/>
    </row>
    <row r="47" spans="1:31" ht="12" customHeight="1">
      <c r="A47" s="388"/>
      <c r="B47" s="406" t="s">
        <v>999</v>
      </c>
      <c r="C47" s="407"/>
      <c r="D47" s="408"/>
      <c r="E47" s="393">
        <f>SUBTOTAL(9,E43:F46)</f>
        <v>1730</v>
      </c>
      <c r="F47" s="418"/>
      <c r="G47" s="443">
        <f>SUBTOTAL(9,G43:H46)</f>
        <v>0</v>
      </c>
      <c r="H47" s="444"/>
      <c r="I47" s="433"/>
      <c r="J47" s="433"/>
      <c r="K47" s="433"/>
      <c r="L47" s="433"/>
      <c r="M47" s="433"/>
      <c r="N47" s="433"/>
      <c r="O47" s="434"/>
      <c r="Q47" s="387"/>
      <c r="R47" s="450" t="s">
        <v>407</v>
      </c>
      <c r="S47" s="438"/>
      <c r="T47" s="95"/>
      <c r="U47" s="452">
        <v>380</v>
      </c>
      <c r="V47" s="453"/>
      <c r="W47" s="384">
        <f t="shared" si="6"/>
      </c>
      <c r="X47" s="385"/>
      <c r="Y47" s="439" t="s">
        <v>1118</v>
      </c>
      <c r="Z47" s="440"/>
      <c r="AA47" s="440"/>
      <c r="AB47" s="440"/>
      <c r="AC47" s="440"/>
      <c r="AD47" s="440"/>
      <c r="AE47" s="441"/>
    </row>
    <row r="48" spans="1:31" ht="12" customHeight="1">
      <c r="A48" s="386" t="s">
        <v>1004</v>
      </c>
      <c r="B48" s="399" t="s">
        <v>356</v>
      </c>
      <c r="C48" s="400"/>
      <c r="D48" s="59"/>
      <c r="E48" s="429">
        <v>220</v>
      </c>
      <c r="F48" s="430"/>
      <c r="G48" s="395">
        <f aca="true" t="shared" si="7" ref="G48:G55">IF(D48="","",ROUND(E48*$D$4,-1))</f>
      </c>
      <c r="H48" s="396"/>
      <c r="I48" s="439" t="s">
        <v>1123</v>
      </c>
      <c r="J48" s="440"/>
      <c r="K48" s="440"/>
      <c r="L48" s="440"/>
      <c r="M48" s="440"/>
      <c r="N48" s="440"/>
      <c r="O48" s="441"/>
      <c r="Q48" s="387"/>
      <c r="R48" s="450" t="s">
        <v>1566</v>
      </c>
      <c r="S48" s="438"/>
      <c r="T48" s="95"/>
      <c r="U48" s="382">
        <v>240</v>
      </c>
      <c r="V48" s="383"/>
      <c r="W48" s="384">
        <f>IF(T48="","",ROUND(U48*$D$4,-1))</f>
      </c>
      <c r="X48" s="385"/>
      <c r="Y48" s="426" t="s">
        <v>1575</v>
      </c>
      <c r="Z48" s="427"/>
      <c r="AA48" s="427"/>
      <c r="AB48" s="427"/>
      <c r="AC48" s="427"/>
      <c r="AD48" s="427"/>
      <c r="AE48" s="428"/>
    </row>
    <row r="49" spans="1:31" ht="12" customHeight="1">
      <c r="A49" s="387"/>
      <c r="B49" s="392" t="s">
        <v>357</v>
      </c>
      <c r="C49" s="381"/>
      <c r="D49" s="60"/>
      <c r="E49" s="397">
        <v>160</v>
      </c>
      <c r="F49" s="398"/>
      <c r="G49" s="395">
        <f>IF(D49="","",ROUND(E49*$D$4,-1))</f>
      </c>
      <c r="H49" s="396"/>
      <c r="I49" s="401" t="s">
        <v>1125</v>
      </c>
      <c r="J49" s="402"/>
      <c r="K49" s="402"/>
      <c r="L49" s="402"/>
      <c r="M49" s="402"/>
      <c r="N49" s="402"/>
      <c r="O49" s="403"/>
      <c r="Q49" s="387"/>
      <c r="R49" s="450" t="s">
        <v>1567</v>
      </c>
      <c r="S49" s="438"/>
      <c r="T49" s="95"/>
      <c r="U49" s="382">
        <v>300</v>
      </c>
      <c r="V49" s="383"/>
      <c r="W49" s="384">
        <f t="shared" si="6"/>
      </c>
      <c r="X49" s="385"/>
      <c r="Y49" s="426" t="s">
        <v>1576</v>
      </c>
      <c r="Z49" s="427"/>
      <c r="AA49" s="427"/>
      <c r="AB49" s="427"/>
      <c r="AC49" s="427"/>
      <c r="AD49" s="427"/>
      <c r="AE49" s="428"/>
    </row>
    <row r="50" spans="1:31" ht="12" customHeight="1">
      <c r="A50" s="387"/>
      <c r="B50" s="392" t="s">
        <v>358</v>
      </c>
      <c r="C50" s="381"/>
      <c r="D50" s="95"/>
      <c r="E50" s="397">
        <v>300</v>
      </c>
      <c r="F50" s="398"/>
      <c r="G50" s="395">
        <f t="shared" si="7"/>
      </c>
      <c r="H50" s="396"/>
      <c r="I50" s="401" t="s">
        <v>1127</v>
      </c>
      <c r="J50" s="402"/>
      <c r="K50" s="402"/>
      <c r="L50" s="402"/>
      <c r="M50" s="402"/>
      <c r="N50" s="402"/>
      <c r="O50" s="403"/>
      <c r="Q50" s="387"/>
      <c r="R50" s="448" t="s">
        <v>408</v>
      </c>
      <c r="S50" s="449"/>
      <c r="T50" s="95"/>
      <c r="U50" s="382">
        <v>670</v>
      </c>
      <c r="V50" s="383"/>
      <c r="W50" s="384">
        <f t="shared" si="6"/>
      </c>
      <c r="X50" s="385"/>
      <c r="Y50" s="401" t="s">
        <v>1120</v>
      </c>
      <c r="Z50" s="402"/>
      <c r="AA50" s="402"/>
      <c r="AB50" s="402"/>
      <c r="AC50" s="402"/>
      <c r="AD50" s="402"/>
      <c r="AE50" s="403"/>
    </row>
    <row r="51" spans="1:31" ht="12" customHeight="1">
      <c r="A51" s="387"/>
      <c r="B51" s="392" t="s">
        <v>359</v>
      </c>
      <c r="C51" s="381"/>
      <c r="D51" s="95"/>
      <c r="E51" s="429">
        <v>330</v>
      </c>
      <c r="F51" s="430"/>
      <c r="G51" s="395">
        <f t="shared" si="7"/>
      </c>
      <c r="H51" s="396"/>
      <c r="I51" s="439" t="s">
        <v>1129</v>
      </c>
      <c r="J51" s="440"/>
      <c r="K51" s="440"/>
      <c r="L51" s="440"/>
      <c r="M51" s="440"/>
      <c r="N51" s="440"/>
      <c r="O51" s="441"/>
      <c r="Q51" s="388"/>
      <c r="R51" s="406" t="s">
        <v>999</v>
      </c>
      <c r="S51" s="407"/>
      <c r="T51" s="414"/>
      <c r="U51" s="393">
        <f>SUBTOTAL(9,U43:V50)</f>
        <v>3710</v>
      </c>
      <c r="V51" s="418"/>
      <c r="W51" s="435">
        <f>SUBTOTAL(9,W43:X50)</f>
        <v>0</v>
      </c>
      <c r="X51" s="436"/>
      <c r="Y51" s="433"/>
      <c r="Z51" s="433"/>
      <c r="AA51" s="433"/>
      <c r="AB51" s="433"/>
      <c r="AC51" s="433"/>
      <c r="AD51" s="433"/>
      <c r="AE51" s="434"/>
    </row>
    <row r="52" spans="1:31" ht="12" customHeight="1">
      <c r="A52" s="387"/>
      <c r="B52" s="392" t="s">
        <v>271</v>
      </c>
      <c r="C52" s="381"/>
      <c r="D52" s="95"/>
      <c r="E52" s="397">
        <v>420</v>
      </c>
      <c r="F52" s="398"/>
      <c r="G52" s="395">
        <f t="shared" si="7"/>
      </c>
      <c r="H52" s="396"/>
      <c r="I52" s="401" t="s">
        <v>273</v>
      </c>
      <c r="J52" s="402"/>
      <c r="K52" s="402"/>
      <c r="L52" s="402"/>
      <c r="M52" s="402"/>
      <c r="N52" s="402"/>
      <c r="O52" s="403"/>
      <c r="Q52" s="386" t="s">
        <v>432</v>
      </c>
      <c r="R52" s="442" t="s">
        <v>772</v>
      </c>
      <c r="S52" s="442"/>
      <c r="T52" s="59"/>
      <c r="U52" s="397">
        <v>400</v>
      </c>
      <c r="V52" s="398"/>
      <c r="W52" s="384">
        <f aca="true" t="shared" si="8" ref="W52:W60">IF(T52="","",ROUND(U52*$D$4,-1))</f>
      </c>
      <c r="X52" s="385"/>
      <c r="Y52" s="423" t="s">
        <v>1122</v>
      </c>
      <c r="Z52" s="424"/>
      <c r="AA52" s="424"/>
      <c r="AB52" s="424"/>
      <c r="AC52" s="424"/>
      <c r="AD52" s="424"/>
      <c r="AE52" s="425"/>
    </row>
    <row r="53" spans="1:31" ht="12" customHeight="1">
      <c r="A53" s="387"/>
      <c r="B53" s="392" t="s">
        <v>272</v>
      </c>
      <c r="C53" s="381"/>
      <c r="D53" s="95"/>
      <c r="E53" s="397">
        <v>510</v>
      </c>
      <c r="F53" s="398"/>
      <c r="G53" s="395">
        <f t="shared" si="7"/>
      </c>
      <c r="H53" s="396"/>
      <c r="I53" s="401" t="s">
        <v>274</v>
      </c>
      <c r="J53" s="402"/>
      <c r="K53" s="402"/>
      <c r="L53" s="402"/>
      <c r="M53" s="402"/>
      <c r="N53" s="402"/>
      <c r="O53" s="403"/>
      <c r="Q53" s="387"/>
      <c r="R53" s="438" t="s">
        <v>773</v>
      </c>
      <c r="S53" s="438"/>
      <c r="T53" s="60"/>
      <c r="U53" s="382">
        <v>570</v>
      </c>
      <c r="V53" s="383"/>
      <c r="W53" s="384">
        <f t="shared" si="8"/>
      </c>
      <c r="X53" s="385"/>
      <c r="Y53" s="401" t="s">
        <v>1124</v>
      </c>
      <c r="Z53" s="402"/>
      <c r="AA53" s="402"/>
      <c r="AB53" s="402"/>
      <c r="AC53" s="402"/>
      <c r="AD53" s="402"/>
      <c r="AE53" s="403"/>
    </row>
    <row r="54" spans="1:31" ht="12" customHeight="1">
      <c r="A54" s="387"/>
      <c r="B54" s="392" t="s">
        <v>361</v>
      </c>
      <c r="C54" s="381"/>
      <c r="D54" s="95"/>
      <c r="E54" s="397">
        <v>550</v>
      </c>
      <c r="F54" s="398"/>
      <c r="G54" s="395">
        <f>IF(D54="","",ROUND(E54*$D$4,-1))</f>
      </c>
      <c r="H54" s="396"/>
      <c r="I54" s="401" t="s">
        <v>1132</v>
      </c>
      <c r="J54" s="402"/>
      <c r="K54" s="402"/>
      <c r="L54" s="402"/>
      <c r="M54" s="402"/>
      <c r="N54" s="402"/>
      <c r="O54" s="403"/>
      <c r="Q54" s="387"/>
      <c r="R54" s="438" t="s">
        <v>774</v>
      </c>
      <c r="S54" s="438"/>
      <c r="T54" s="95"/>
      <c r="U54" s="382">
        <v>410</v>
      </c>
      <c r="V54" s="383"/>
      <c r="W54" s="384">
        <f t="shared" si="8"/>
      </c>
      <c r="X54" s="385"/>
      <c r="Y54" s="401" t="s">
        <v>1126</v>
      </c>
      <c r="Z54" s="402"/>
      <c r="AA54" s="402"/>
      <c r="AB54" s="402"/>
      <c r="AC54" s="402"/>
      <c r="AD54" s="402"/>
      <c r="AE54" s="403"/>
    </row>
    <row r="55" spans="1:31" ht="12" customHeight="1">
      <c r="A55" s="387"/>
      <c r="B55" s="404" t="s">
        <v>362</v>
      </c>
      <c r="C55" s="405"/>
      <c r="D55" s="95"/>
      <c r="E55" s="397">
        <v>150</v>
      </c>
      <c r="F55" s="398"/>
      <c r="G55" s="395">
        <f t="shared" si="7"/>
      </c>
      <c r="H55" s="396"/>
      <c r="I55" s="401" t="s">
        <v>1134</v>
      </c>
      <c r="J55" s="402"/>
      <c r="K55" s="402"/>
      <c r="L55" s="402"/>
      <c r="M55" s="402"/>
      <c r="N55" s="402"/>
      <c r="O55" s="403"/>
      <c r="Q55" s="387"/>
      <c r="R55" s="438" t="s">
        <v>409</v>
      </c>
      <c r="S55" s="438"/>
      <c r="T55" s="95"/>
      <c r="U55" s="382">
        <v>390</v>
      </c>
      <c r="V55" s="383"/>
      <c r="W55" s="384">
        <f t="shared" si="8"/>
      </c>
      <c r="X55" s="385"/>
      <c r="Y55" s="401" t="s">
        <v>1128</v>
      </c>
      <c r="Z55" s="402"/>
      <c r="AA55" s="402"/>
      <c r="AB55" s="402"/>
      <c r="AC55" s="402"/>
      <c r="AD55" s="402"/>
      <c r="AE55" s="403"/>
    </row>
    <row r="56" spans="1:31" ht="12" customHeight="1">
      <c r="A56" s="388"/>
      <c r="B56" s="406" t="s">
        <v>999</v>
      </c>
      <c r="C56" s="407"/>
      <c r="D56" s="408"/>
      <c r="E56" s="393">
        <f>SUBTOTAL(9,E48:F55)</f>
        <v>2640</v>
      </c>
      <c r="F56" s="418"/>
      <c r="G56" s="435">
        <f>SUBTOTAL(9,G48:H55)</f>
        <v>0</v>
      </c>
      <c r="H56" s="436"/>
      <c r="I56" s="433"/>
      <c r="J56" s="433"/>
      <c r="K56" s="433"/>
      <c r="L56" s="433"/>
      <c r="M56" s="433"/>
      <c r="N56" s="433"/>
      <c r="O56" s="434"/>
      <c r="Q56" s="387"/>
      <c r="R56" s="438" t="s">
        <v>410</v>
      </c>
      <c r="S56" s="438"/>
      <c r="T56" s="95"/>
      <c r="U56" s="382">
        <v>470</v>
      </c>
      <c r="V56" s="383"/>
      <c r="W56" s="384">
        <f t="shared" si="8"/>
      </c>
      <c r="X56" s="385"/>
      <c r="Y56" s="401" t="s">
        <v>1130</v>
      </c>
      <c r="Z56" s="402"/>
      <c r="AA56" s="402"/>
      <c r="AB56" s="402"/>
      <c r="AC56" s="402"/>
      <c r="AD56" s="402"/>
      <c r="AE56" s="403"/>
    </row>
    <row r="57" spans="1:31" ht="12" customHeight="1">
      <c r="A57" s="386" t="s">
        <v>1005</v>
      </c>
      <c r="B57" s="399" t="s">
        <v>363</v>
      </c>
      <c r="C57" s="400"/>
      <c r="D57" s="59"/>
      <c r="E57" s="429">
        <v>370</v>
      </c>
      <c r="F57" s="430"/>
      <c r="G57" s="395">
        <f aca="true" t="shared" si="9" ref="G57:G66">IF(D57="","",ROUND(E57*$D$4,-1))</f>
      </c>
      <c r="H57" s="396"/>
      <c r="I57" s="439" t="s">
        <v>1136</v>
      </c>
      <c r="J57" s="440"/>
      <c r="K57" s="440"/>
      <c r="L57" s="440"/>
      <c r="M57" s="440"/>
      <c r="N57" s="440"/>
      <c r="O57" s="441"/>
      <c r="Q57" s="387"/>
      <c r="R57" s="438" t="s">
        <v>411</v>
      </c>
      <c r="S57" s="438"/>
      <c r="T57" s="95"/>
      <c r="U57" s="382">
        <v>500</v>
      </c>
      <c r="V57" s="383"/>
      <c r="W57" s="384">
        <f t="shared" si="8"/>
      </c>
      <c r="X57" s="385"/>
      <c r="Y57" s="401" t="s">
        <v>1131</v>
      </c>
      <c r="Z57" s="402"/>
      <c r="AA57" s="402"/>
      <c r="AB57" s="402"/>
      <c r="AC57" s="402"/>
      <c r="AD57" s="402"/>
      <c r="AE57" s="403"/>
    </row>
    <row r="58" spans="1:31" ht="12" customHeight="1">
      <c r="A58" s="387"/>
      <c r="B58" s="392" t="s">
        <v>364</v>
      </c>
      <c r="C58" s="381"/>
      <c r="D58" s="60"/>
      <c r="E58" s="397">
        <v>230</v>
      </c>
      <c r="F58" s="398"/>
      <c r="G58" s="395">
        <f t="shared" si="9"/>
      </c>
      <c r="H58" s="396"/>
      <c r="I58" s="401" t="s">
        <v>1137</v>
      </c>
      <c r="J58" s="402"/>
      <c r="K58" s="402"/>
      <c r="L58" s="402"/>
      <c r="M58" s="402"/>
      <c r="N58" s="402"/>
      <c r="O58" s="403"/>
      <c r="Q58" s="387"/>
      <c r="R58" s="438" t="s">
        <v>412</v>
      </c>
      <c r="S58" s="438"/>
      <c r="T58" s="95"/>
      <c r="U58" s="382">
        <v>520</v>
      </c>
      <c r="V58" s="383"/>
      <c r="W58" s="384">
        <f>IF(T58="","",ROUND(U58*$D$4,-1))</f>
      </c>
      <c r="X58" s="385"/>
      <c r="Y58" s="401" t="s">
        <v>1133</v>
      </c>
      <c r="Z58" s="402"/>
      <c r="AA58" s="402"/>
      <c r="AB58" s="402"/>
      <c r="AC58" s="402"/>
      <c r="AD58" s="402"/>
      <c r="AE58" s="403"/>
    </row>
    <row r="59" spans="1:31" ht="12" customHeight="1">
      <c r="A59" s="387"/>
      <c r="B59" s="392" t="s">
        <v>365</v>
      </c>
      <c r="C59" s="381"/>
      <c r="D59" s="95"/>
      <c r="E59" s="397">
        <v>320</v>
      </c>
      <c r="F59" s="398"/>
      <c r="G59" s="395">
        <f t="shared" si="9"/>
      </c>
      <c r="H59" s="396"/>
      <c r="I59" s="401" t="s">
        <v>1139</v>
      </c>
      <c r="J59" s="402"/>
      <c r="K59" s="402"/>
      <c r="L59" s="402"/>
      <c r="M59" s="402"/>
      <c r="N59" s="402"/>
      <c r="O59" s="403"/>
      <c r="Q59" s="387"/>
      <c r="R59" s="438" t="s">
        <v>413</v>
      </c>
      <c r="S59" s="438"/>
      <c r="T59" s="95"/>
      <c r="U59" s="382">
        <v>650</v>
      </c>
      <c r="V59" s="383"/>
      <c r="W59" s="384">
        <f t="shared" si="8"/>
      </c>
      <c r="X59" s="385"/>
      <c r="Y59" s="401" t="s">
        <v>654</v>
      </c>
      <c r="Z59" s="402"/>
      <c r="AA59" s="402"/>
      <c r="AB59" s="402"/>
      <c r="AC59" s="402"/>
      <c r="AD59" s="402"/>
      <c r="AE59" s="403"/>
    </row>
    <row r="60" spans="1:31" ht="12" customHeight="1">
      <c r="A60" s="387"/>
      <c r="B60" s="392" t="s">
        <v>366</v>
      </c>
      <c r="C60" s="381"/>
      <c r="D60" s="95"/>
      <c r="E60" s="397">
        <v>320</v>
      </c>
      <c r="F60" s="398"/>
      <c r="G60" s="395">
        <f t="shared" si="9"/>
      </c>
      <c r="H60" s="396"/>
      <c r="I60" s="401" t="s">
        <v>1141</v>
      </c>
      <c r="J60" s="402"/>
      <c r="K60" s="402"/>
      <c r="L60" s="402"/>
      <c r="M60" s="402"/>
      <c r="N60" s="402"/>
      <c r="O60" s="403"/>
      <c r="Q60" s="387"/>
      <c r="R60" s="438" t="s">
        <v>414</v>
      </c>
      <c r="S60" s="438"/>
      <c r="T60" s="95"/>
      <c r="U60" s="382">
        <v>610</v>
      </c>
      <c r="V60" s="383"/>
      <c r="W60" s="384">
        <f t="shared" si="8"/>
      </c>
      <c r="X60" s="385"/>
      <c r="Y60" s="401" t="s">
        <v>1135</v>
      </c>
      <c r="Z60" s="402"/>
      <c r="AA60" s="402"/>
      <c r="AB60" s="402"/>
      <c r="AC60" s="402"/>
      <c r="AD60" s="402"/>
      <c r="AE60" s="403"/>
    </row>
    <row r="61" spans="1:31" ht="12" customHeight="1">
      <c r="A61" s="387"/>
      <c r="B61" s="392" t="s">
        <v>1842</v>
      </c>
      <c r="C61" s="381"/>
      <c r="D61" s="95"/>
      <c r="E61" s="397">
        <v>310</v>
      </c>
      <c r="F61" s="398"/>
      <c r="G61" s="395">
        <f t="shared" si="9"/>
      </c>
      <c r="H61" s="396"/>
      <c r="I61" s="401" t="s">
        <v>1844</v>
      </c>
      <c r="J61" s="402"/>
      <c r="K61" s="402"/>
      <c r="L61" s="402"/>
      <c r="M61" s="402"/>
      <c r="N61" s="402"/>
      <c r="O61" s="403"/>
      <c r="Q61" s="388"/>
      <c r="R61" s="406" t="s">
        <v>999</v>
      </c>
      <c r="S61" s="407"/>
      <c r="T61" s="414"/>
      <c r="U61" s="393">
        <f>SUBTOTAL(9,U52:V60)</f>
        <v>4520</v>
      </c>
      <c r="V61" s="418"/>
      <c r="W61" s="435">
        <f>SUBTOTAL(9,W52:X60)</f>
        <v>0</v>
      </c>
      <c r="X61" s="436"/>
      <c r="Y61" s="433"/>
      <c r="Z61" s="433"/>
      <c r="AA61" s="433"/>
      <c r="AB61" s="433"/>
      <c r="AC61" s="433"/>
      <c r="AD61" s="433"/>
      <c r="AE61" s="434"/>
    </row>
    <row r="62" spans="1:31" ht="12" customHeight="1">
      <c r="A62" s="387"/>
      <c r="B62" s="392" t="s">
        <v>1843</v>
      </c>
      <c r="C62" s="381"/>
      <c r="D62" s="95"/>
      <c r="E62" s="397">
        <v>200</v>
      </c>
      <c r="F62" s="398"/>
      <c r="G62" s="395">
        <f t="shared" si="9"/>
      </c>
      <c r="H62" s="396"/>
      <c r="I62" s="401" t="s">
        <v>1845</v>
      </c>
      <c r="J62" s="402"/>
      <c r="K62" s="402"/>
      <c r="L62" s="402"/>
      <c r="M62" s="402"/>
      <c r="N62" s="402"/>
      <c r="O62" s="403"/>
      <c r="Q62" s="386" t="s">
        <v>1010</v>
      </c>
      <c r="R62" s="400" t="s">
        <v>415</v>
      </c>
      <c r="S62" s="400"/>
      <c r="T62" s="59"/>
      <c r="U62" s="382">
        <v>520</v>
      </c>
      <c r="V62" s="383"/>
      <c r="W62" s="384">
        <f aca="true" t="shared" si="10" ref="W62:W67">IF(T62="","",ROUND(U62*$D$4,-1))</f>
      </c>
      <c r="X62" s="385"/>
      <c r="Y62" s="401" t="s">
        <v>1138</v>
      </c>
      <c r="Z62" s="402"/>
      <c r="AA62" s="402"/>
      <c r="AB62" s="402"/>
      <c r="AC62" s="402"/>
      <c r="AD62" s="402"/>
      <c r="AE62" s="403"/>
    </row>
    <row r="63" spans="1:31" ht="12" customHeight="1">
      <c r="A63" s="387"/>
      <c r="B63" s="392" t="s">
        <v>367</v>
      </c>
      <c r="C63" s="381"/>
      <c r="D63" s="95"/>
      <c r="E63" s="397">
        <v>210</v>
      </c>
      <c r="F63" s="398"/>
      <c r="G63" s="395">
        <f t="shared" si="9"/>
      </c>
      <c r="H63" s="396"/>
      <c r="I63" s="401" t="s">
        <v>1144</v>
      </c>
      <c r="J63" s="402"/>
      <c r="K63" s="402"/>
      <c r="L63" s="402"/>
      <c r="M63" s="402"/>
      <c r="N63" s="402"/>
      <c r="O63" s="403"/>
      <c r="Q63" s="387"/>
      <c r="R63" s="381" t="s">
        <v>416</v>
      </c>
      <c r="S63" s="381"/>
      <c r="T63" s="60"/>
      <c r="U63" s="382">
        <v>310</v>
      </c>
      <c r="V63" s="383"/>
      <c r="W63" s="384">
        <f t="shared" si="10"/>
      </c>
      <c r="X63" s="385"/>
      <c r="Y63" s="401" t="s">
        <v>1140</v>
      </c>
      <c r="Z63" s="402"/>
      <c r="AA63" s="402"/>
      <c r="AB63" s="402"/>
      <c r="AC63" s="402"/>
      <c r="AD63" s="402"/>
      <c r="AE63" s="403"/>
    </row>
    <row r="64" spans="1:31" ht="12" customHeight="1">
      <c r="A64" s="387"/>
      <c r="B64" s="392" t="s">
        <v>368</v>
      </c>
      <c r="C64" s="381"/>
      <c r="D64" s="95"/>
      <c r="E64" s="397">
        <v>530</v>
      </c>
      <c r="F64" s="398"/>
      <c r="G64" s="395">
        <f t="shared" si="9"/>
      </c>
      <c r="H64" s="396"/>
      <c r="I64" s="401" t="s">
        <v>1146</v>
      </c>
      <c r="J64" s="402"/>
      <c r="K64" s="402"/>
      <c r="L64" s="402"/>
      <c r="M64" s="402"/>
      <c r="N64" s="402"/>
      <c r="O64" s="403"/>
      <c r="Q64" s="387"/>
      <c r="R64" s="381" t="s">
        <v>417</v>
      </c>
      <c r="S64" s="381"/>
      <c r="T64" s="95"/>
      <c r="U64" s="382">
        <v>170</v>
      </c>
      <c r="V64" s="383"/>
      <c r="W64" s="384">
        <f>IF(T64="","",ROUND(U64*$D$4,-1))</f>
      </c>
      <c r="X64" s="385"/>
      <c r="Y64" s="401" t="s">
        <v>1142</v>
      </c>
      <c r="Z64" s="402"/>
      <c r="AA64" s="402"/>
      <c r="AB64" s="402"/>
      <c r="AC64" s="402"/>
      <c r="AD64" s="402"/>
      <c r="AE64" s="403"/>
    </row>
    <row r="65" spans="1:31" ht="12" customHeight="1">
      <c r="A65" s="387"/>
      <c r="B65" s="392" t="s">
        <v>369</v>
      </c>
      <c r="C65" s="381"/>
      <c r="D65" s="95"/>
      <c r="E65" s="437">
        <v>530</v>
      </c>
      <c r="F65" s="398"/>
      <c r="G65" s="395">
        <f t="shared" si="9"/>
      </c>
      <c r="H65" s="396"/>
      <c r="I65" s="401" t="s">
        <v>1148</v>
      </c>
      <c r="J65" s="402"/>
      <c r="K65" s="402"/>
      <c r="L65" s="402"/>
      <c r="M65" s="402"/>
      <c r="N65" s="402"/>
      <c r="O65" s="403"/>
      <c r="Q65" s="387"/>
      <c r="R65" s="381" t="s">
        <v>418</v>
      </c>
      <c r="S65" s="381"/>
      <c r="T65" s="95"/>
      <c r="U65" s="382">
        <v>660</v>
      </c>
      <c r="V65" s="383"/>
      <c r="W65" s="384">
        <f t="shared" si="10"/>
      </c>
      <c r="X65" s="385"/>
      <c r="Y65" s="401" t="s">
        <v>1143</v>
      </c>
      <c r="Z65" s="402"/>
      <c r="AA65" s="402"/>
      <c r="AB65" s="402"/>
      <c r="AC65" s="402"/>
      <c r="AD65" s="402"/>
      <c r="AE65" s="403"/>
    </row>
    <row r="66" spans="1:31" ht="12" customHeight="1">
      <c r="A66" s="387"/>
      <c r="B66" s="404" t="s">
        <v>370</v>
      </c>
      <c r="C66" s="405"/>
      <c r="D66" s="95"/>
      <c r="E66" s="397">
        <v>270</v>
      </c>
      <c r="F66" s="398"/>
      <c r="G66" s="395">
        <f t="shared" si="9"/>
      </c>
      <c r="H66" s="396"/>
      <c r="I66" s="401" t="s">
        <v>1149</v>
      </c>
      <c r="J66" s="402"/>
      <c r="K66" s="402"/>
      <c r="L66" s="402"/>
      <c r="M66" s="402"/>
      <c r="N66" s="402"/>
      <c r="O66" s="403"/>
      <c r="Q66" s="387"/>
      <c r="R66" s="381" t="s">
        <v>419</v>
      </c>
      <c r="S66" s="381"/>
      <c r="T66" s="95"/>
      <c r="U66" s="382">
        <v>320</v>
      </c>
      <c r="V66" s="383"/>
      <c r="W66" s="384">
        <f t="shared" si="10"/>
      </c>
      <c r="X66" s="385"/>
      <c r="Y66" s="401" t="s">
        <v>1145</v>
      </c>
      <c r="Z66" s="402"/>
      <c r="AA66" s="402"/>
      <c r="AB66" s="402"/>
      <c r="AC66" s="402"/>
      <c r="AD66" s="402"/>
      <c r="AE66" s="403"/>
    </row>
    <row r="67" spans="1:31" ht="12" customHeight="1">
      <c r="A67" s="388"/>
      <c r="B67" s="406" t="s">
        <v>999</v>
      </c>
      <c r="C67" s="407"/>
      <c r="D67" s="408"/>
      <c r="E67" s="393">
        <f>SUBTOTAL(9,E57:F66)</f>
        <v>3290</v>
      </c>
      <c r="F67" s="418"/>
      <c r="G67" s="419">
        <f>SUBTOTAL(9,G57:H66)</f>
        <v>0</v>
      </c>
      <c r="H67" s="420"/>
      <c r="I67" s="415"/>
      <c r="J67" s="416"/>
      <c r="K67" s="416"/>
      <c r="L67" s="416"/>
      <c r="M67" s="416"/>
      <c r="N67" s="416"/>
      <c r="O67" s="417"/>
      <c r="Q67" s="387"/>
      <c r="R67" s="381" t="s">
        <v>420</v>
      </c>
      <c r="S67" s="381"/>
      <c r="T67" s="95"/>
      <c r="U67" s="382">
        <v>200</v>
      </c>
      <c r="V67" s="383"/>
      <c r="W67" s="384">
        <f t="shared" si="10"/>
      </c>
      <c r="X67" s="385"/>
      <c r="Y67" s="401" t="s">
        <v>1147</v>
      </c>
      <c r="Z67" s="402"/>
      <c r="AA67" s="402"/>
      <c r="AB67" s="402"/>
      <c r="AC67" s="402"/>
      <c r="AD67" s="402"/>
      <c r="AE67" s="403"/>
    </row>
    <row r="68" spans="1:31" ht="12" customHeight="1">
      <c r="A68" s="386" t="s">
        <v>1152</v>
      </c>
      <c r="B68" s="399" t="s">
        <v>2421</v>
      </c>
      <c r="C68" s="400"/>
      <c r="D68" s="59"/>
      <c r="E68" s="431">
        <v>270</v>
      </c>
      <c r="F68" s="432"/>
      <c r="G68" s="421">
        <f>IF(D68="","",ROUND(E68*$D$4,-1))</f>
      </c>
      <c r="H68" s="422"/>
      <c r="I68" s="426" t="s">
        <v>2423</v>
      </c>
      <c r="J68" s="427"/>
      <c r="K68" s="427"/>
      <c r="L68" s="427"/>
      <c r="M68" s="427"/>
      <c r="N68" s="427"/>
      <c r="O68" s="428"/>
      <c r="Q68" s="387"/>
      <c r="R68" s="381" t="s">
        <v>421</v>
      </c>
      <c r="S68" s="381"/>
      <c r="T68" s="95"/>
      <c r="U68" s="382">
        <v>200</v>
      </c>
      <c r="V68" s="383"/>
      <c r="W68" s="384">
        <f aca="true" t="shared" si="11" ref="W68:W74">IF(T68="","",ROUND(U68*$D$4,-1))</f>
      </c>
      <c r="X68" s="385"/>
      <c r="Y68" s="401" t="s">
        <v>2346</v>
      </c>
      <c r="Z68" s="402"/>
      <c r="AA68" s="402"/>
      <c r="AB68" s="402"/>
      <c r="AC68" s="402"/>
      <c r="AD68" s="402"/>
      <c r="AE68" s="403"/>
    </row>
    <row r="69" spans="1:31" ht="12" customHeight="1">
      <c r="A69" s="387"/>
      <c r="B69" s="392" t="s">
        <v>2422</v>
      </c>
      <c r="C69" s="381"/>
      <c r="D69" s="65"/>
      <c r="E69" s="429">
        <v>170</v>
      </c>
      <c r="F69" s="430"/>
      <c r="G69" s="421">
        <f>IF(D69="","",ROUND(E69*$D$4,-1))</f>
      </c>
      <c r="H69" s="422"/>
      <c r="I69" s="426" t="s">
        <v>2424</v>
      </c>
      <c r="J69" s="427"/>
      <c r="K69" s="427"/>
      <c r="L69" s="427"/>
      <c r="M69" s="427"/>
      <c r="N69" s="427"/>
      <c r="O69" s="428"/>
      <c r="Q69" s="387"/>
      <c r="R69" s="381" t="s">
        <v>422</v>
      </c>
      <c r="S69" s="381"/>
      <c r="T69" s="95"/>
      <c r="U69" s="382">
        <v>250</v>
      </c>
      <c r="V69" s="383"/>
      <c r="W69" s="384">
        <f t="shared" si="11"/>
      </c>
      <c r="X69" s="385"/>
      <c r="Y69" s="401" t="s">
        <v>1150</v>
      </c>
      <c r="Z69" s="402"/>
      <c r="AA69" s="402"/>
      <c r="AB69" s="402"/>
      <c r="AC69" s="402"/>
      <c r="AD69" s="402"/>
      <c r="AE69" s="403"/>
    </row>
    <row r="70" spans="1:31" ht="12" customHeight="1">
      <c r="A70" s="387"/>
      <c r="B70" s="392" t="s">
        <v>371</v>
      </c>
      <c r="C70" s="381"/>
      <c r="D70" s="60"/>
      <c r="E70" s="397">
        <v>360</v>
      </c>
      <c r="F70" s="398"/>
      <c r="G70" s="395">
        <f aca="true" t="shared" si="12" ref="G70:G76">IF(D70="","",ROUND(E70*$D$4,-1))</f>
      </c>
      <c r="H70" s="396"/>
      <c r="I70" s="401" t="s">
        <v>192</v>
      </c>
      <c r="J70" s="402"/>
      <c r="K70" s="402"/>
      <c r="L70" s="402"/>
      <c r="M70" s="402"/>
      <c r="N70" s="402"/>
      <c r="O70" s="403"/>
      <c r="Q70" s="387"/>
      <c r="R70" s="381" t="s">
        <v>423</v>
      </c>
      <c r="S70" s="381"/>
      <c r="T70" s="95"/>
      <c r="U70" s="382">
        <v>400</v>
      </c>
      <c r="V70" s="383"/>
      <c r="W70" s="384">
        <f t="shared" si="11"/>
      </c>
      <c r="X70" s="385"/>
      <c r="Y70" s="401" t="s">
        <v>1151</v>
      </c>
      <c r="Z70" s="402"/>
      <c r="AA70" s="402"/>
      <c r="AB70" s="402"/>
      <c r="AC70" s="402"/>
      <c r="AD70" s="402"/>
      <c r="AE70" s="403"/>
    </row>
    <row r="71" spans="1:31" ht="12" customHeight="1">
      <c r="A71" s="387"/>
      <c r="B71" s="392" t="s">
        <v>372</v>
      </c>
      <c r="C71" s="381"/>
      <c r="D71" s="95"/>
      <c r="E71" s="397">
        <v>340</v>
      </c>
      <c r="F71" s="398"/>
      <c r="G71" s="395">
        <f t="shared" si="12"/>
      </c>
      <c r="H71" s="396"/>
      <c r="I71" s="401" t="s">
        <v>1155</v>
      </c>
      <c r="J71" s="402"/>
      <c r="K71" s="402"/>
      <c r="L71" s="402"/>
      <c r="M71" s="402"/>
      <c r="N71" s="402"/>
      <c r="O71" s="403"/>
      <c r="Q71" s="387"/>
      <c r="R71" s="381" t="s">
        <v>424</v>
      </c>
      <c r="S71" s="381"/>
      <c r="T71" s="95"/>
      <c r="U71" s="382">
        <v>430</v>
      </c>
      <c r="V71" s="383"/>
      <c r="W71" s="384">
        <f t="shared" si="11"/>
      </c>
      <c r="X71" s="385"/>
      <c r="Y71" s="401" t="s">
        <v>1153</v>
      </c>
      <c r="Z71" s="402"/>
      <c r="AA71" s="402"/>
      <c r="AB71" s="402"/>
      <c r="AC71" s="402"/>
      <c r="AD71" s="402"/>
      <c r="AE71" s="403"/>
    </row>
    <row r="72" spans="1:31" ht="12" customHeight="1">
      <c r="A72" s="387"/>
      <c r="B72" s="392" t="s">
        <v>373</v>
      </c>
      <c r="C72" s="381"/>
      <c r="D72" s="95"/>
      <c r="E72" s="397">
        <v>290</v>
      </c>
      <c r="F72" s="398"/>
      <c r="G72" s="395">
        <f t="shared" si="12"/>
      </c>
      <c r="H72" s="396"/>
      <c r="I72" s="401" t="s">
        <v>1157</v>
      </c>
      <c r="J72" s="402"/>
      <c r="K72" s="402"/>
      <c r="L72" s="402"/>
      <c r="M72" s="402"/>
      <c r="N72" s="402"/>
      <c r="O72" s="403"/>
      <c r="Q72" s="387"/>
      <c r="R72" s="381" t="s">
        <v>425</v>
      </c>
      <c r="S72" s="381"/>
      <c r="T72" s="95"/>
      <c r="U72" s="382">
        <v>280</v>
      </c>
      <c r="V72" s="383"/>
      <c r="W72" s="384">
        <f t="shared" si="11"/>
      </c>
      <c r="X72" s="385"/>
      <c r="Y72" s="401" t="s">
        <v>1154</v>
      </c>
      <c r="Z72" s="402"/>
      <c r="AA72" s="402"/>
      <c r="AB72" s="402"/>
      <c r="AC72" s="402"/>
      <c r="AD72" s="402"/>
      <c r="AE72" s="403"/>
    </row>
    <row r="73" spans="1:31" ht="12" customHeight="1">
      <c r="A73" s="387"/>
      <c r="B73" s="392" t="s">
        <v>374</v>
      </c>
      <c r="C73" s="381"/>
      <c r="D73" s="95"/>
      <c r="E73" s="397">
        <v>360</v>
      </c>
      <c r="F73" s="398"/>
      <c r="G73" s="395">
        <f t="shared" si="12"/>
      </c>
      <c r="H73" s="396"/>
      <c r="I73" s="401" t="s">
        <v>1159</v>
      </c>
      <c r="J73" s="402"/>
      <c r="K73" s="402"/>
      <c r="L73" s="402"/>
      <c r="M73" s="402"/>
      <c r="N73" s="402"/>
      <c r="O73" s="403"/>
      <c r="Q73" s="387"/>
      <c r="R73" s="381" t="s">
        <v>2465</v>
      </c>
      <c r="S73" s="381"/>
      <c r="T73" s="95"/>
      <c r="U73" s="382">
        <v>270</v>
      </c>
      <c r="V73" s="383"/>
      <c r="W73" s="384">
        <f>IF(T73="","",ROUND(U73*$D$4,-1))</f>
      </c>
      <c r="X73" s="385"/>
      <c r="Y73" s="401" t="s">
        <v>1156</v>
      </c>
      <c r="Z73" s="402"/>
      <c r="AA73" s="402"/>
      <c r="AB73" s="402"/>
      <c r="AC73" s="402"/>
      <c r="AD73" s="402"/>
      <c r="AE73" s="403"/>
    </row>
    <row r="74" spans="1:31" ht="12" customHeight="1">
      <c r="A74" s="387"/>
      <c r="B74" s="392" t="s">
        <v>375</v>
      </c>
      <c r="C74" s="381"/>
      <c r="D74" s="95"/>
      <c r="E74" s="397">
        <v>480</v>
      </c>
      <c r="F74" s="398"/>
      <c r="G74" s="395">
        <f t="shared" si="12"/>
      </c>
      <c r="H74" s="396"/>
      <c r="I74" s="401" t="s">
        <v>1160</v>
      </c>
      <c r="J74" s="402"/>
      <c r="K74" s="402"/>
      <c r="L74" s="402"/>
      <c r="M74" s="402"/>
      <c r="N74" s="402"/>
      <c r="O74" s="403"/>
      <c r="P74" s="34"/>
      <c r="Q74" s="387"/>
      <c r="R74" s="381" t="s">
        <v>2466</v>
      </c>
      <c r="S74" s="381"/>
      <c r="T74" s="95"/>
      <c r="U74" s="382">
        <v>180</v>
      </c>
      <c r="V74" s="383"/>
      <c r="W74" s="384">
        <f t="shared" si="11"/>
      </c>
      <c r="X74" s="385"/>
      <c r="Y74" s="401" t="s">
        <v>1156</v>
      </c>
      <c r="Z74" s="402"/>
      <c r="AA74" s="402"/>
      <c r="AB74" s="402"/>
      <c r="AC74" s="402"/>
      <c r="AD74" s="402"/>
      <c r="AE74" s="403"/>
    </row>
    <row r="75" spans="1:31" ht="12.75" customHeight="1">
      <c r="A75" s="387"/>
      <c r="B75" s="392" t="s">
        <v>376</v>
      </c>
      <c r="C75" s="381"/>
      <c r="D75" s="95"/>
      <c r="E75" s="397">
        <v>370</v>
      </c>
      <c r="F75" s="398"/>
      <c r="G75" s="395">
        <f>IF(D75="","",ROUND(E75*$D$4,-1))</f>
      </c>
      <c r="H75" s="396"/>
      <c r="I75" s="401" t="s">
        <v>1161</v>
      </c>
      <c r="J75" s="402"/>
      <c r="K75" s="402"/>
      <c r="L75" s="402"/>
      <c r="M75" s="402"/>
      <c r="N75" s="402"/>
      <c r="O75" s="403"/>
      <c r="Q75" s="387"/>
      <c r="R75" s="405" t="s">
        <v>426</v>
      </c>
      <c r="S75" s="405"/>
      <c r="T75" s="95"/>
      <c r="U75" s="382">
        <v>730</v>
      </c>
      <c r="V75" s="383"/>
      <c r="W75" s="384">
        <f>IF(T75="","",ROUND(U75*$D$4,-1))</f>
      </c>
      <c r="X75" s="385"/>
      <c r="Y75" s="401" t="s">
        <v>1158</v>
      </c>
      <c r="Z75" s="402"/>
      <c r="AA75" s="402"/>
      <c r="AB75" s="402"/>
      <c r="AC75" s="402"/>
      <c r="AD75" s="402"/>
      <c r="AE75" s="403"/>
    </row>
    <row r="76" spans="1:31" ht="12.75" customHeight="1">
      <c r="A76" s="387"/>
      <c r="B76" s="404" t="s">
        <v>377</v>
      </c>
      <c r="C76" s="405"/>
      <c r="D76" s="95"/>
      <c r="E76" s="397">
        <v>540</v>
      </c>
      <c r="F76" s="398"/>
      <c r="G76" s="395">
        <f t="shared" si="12"/>
      </c>
      <c r="H76" s="396"/>
      <c r="I76" s="389" t="s">
        <v>193</v>
      </c>
      <c r="J76" s="390"/>
      <c r="K76" s="390"/>
      <c r="L76" s="390"/>
      <c r="M76" s="390"/>
      <c r="N76" s="390"/>
      <c r="O76" s="391"/>
      <c r="Q76" s="388"/>
      <c r="R76" s="406" t="s">
        <v>999</v>
      </c>
      <c r="S76" s="407"/>
      <c r="T76" s="414"/>
      <c r="U76" s="393">
        <f>SUBTOTAL(9,U62:V75)</f>
        <v>4920</v>
      </c>
      <c r="V76" s="418"/>
      <c r="W76" s="435">
        <f>SUBTOTAL(9,W62:X75)</f>
        <v>0</v>
      </c>
      <c r="X76" s="436"/>
      <c r="Y76" s="433"/>
      <c r="Z76" s="433"/>
      <c r="AA76" s="433"/>
      <c r="AB76" s="433"/>
      <c r="AC76" s="433"/>
      <c r="AD76" s="433"/>
      <c r="AE76" s="434"/>
    </row>
    <row r="77" spans="1:31" ht="12.75" customHeight="1">
      <c r="A77" s="388"/>
      <c r="B77" s="406" t="s">
        <v>999</v>
      </c>
      <c r="C77" s="407"/>
      <c r="D77" s="408"/>
      <c r="E77" s="393">
        <f>SUBTOTAL(9,E68:F76)</f>
        <v>3180</v>
      </c>
      <c r="F77" s="418"/>
      <c r="G77" s="419">
        <f>SUBTOTAL(9,G68:H76)</f>
        <v>0</v>
      </c>
      <c r="H77" s="420"/>
      <c r="I77" s="415"/>
      <c r="J77" s="416"/>
      <c r="K77" s="416"/>
      <c r="L77" s="416"/>
      <c r="M77" s="416"/>
      <c r="N77" s="416"/>
      <c r="O77" s="417"/>
      <c r="R77" s="20"/>
      <c r="S77" s="20"/>
      <c r="T77" s="20"/>
      <c r="U77" s="21"/>
      <c r="V77" s="21"/>
      <c r="W77" s="22"/>
      <c r="X77" s="22"/>
      <c r="Y77" s="19"/>
      <c r="Z77" s="19"/>
      <c r="AA77" s="19"/>
      <c r="AB77" s="19"/>
      <c r="AC77" s="19"/>
      <c r="AD77" s="19"/>
      <c r="AE77" s="19"/>
    </row>
    <row r="78" spans="1:31" ht="12.75" customHeight="1">
      <c r="A78" s="25"/>
      <c r="B78" s="130"/>
      <c r="C78" s="130"/>
      <c r="D78" s="130"/>
      <c r="E78" s="130"/>
      <c r="F78" s="130"/>
      <c r="G78" s="93"/>
      <c r="H78" s="93"/>
      <c r="I78" s="131"/>
      <c r="J78" s="131"/>
      <c r="K78" s="131"/>
      <c r="L78" s="131"/>
      <c r="M78" s="131"/>
      <c r="N78" s="131"/>
      <c r="O78" s="131"/>
      <c r="R78" s="23"/>
      <c r="S78" s="23"/>
      <c r="T78" s="23"/>
      <c r="U78" s="21"/>
      <c r="V78" s="21"/>
      <c r="W78" s="22"/>
      <c r="X78" s="22"/>
      <c r="Y78" s="19"/>
      <c r="Z78" s="19"/>
      <c r="AA78" s="19"/>
      <c r="AB78" s="19"/>
      <c r="AC78" s="19"/>
      <c r="AD78" s="19"/>
      <c r="AE78" s="19"/>
    </row>
    <row r="79" spans="2:31" ht="12.7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523" t="s">
        <v>1009</v>
      </c>
      <c r="R79" s="499"/>
      <c r="S79" s="499"/>
      <c r="T79" s="524"/>
      <c r="U79" s="413">
        <f>SUBTOTAL(9,E6:F77,U6:V76)</f>
        <v>47020</v>
      </c>
      <c r="V79" s="413"/>
      <c r="W79" s="413">
        <f>SUBTOTAL(9,G6:H77,W6:X76)</f>
        <v>0</v>
      </c>
      <c r="X79" s="413"/>
      <c r="Y79" s="23"/>
      <c r="Z79" s="23"/>
      <c r="AA79" s="23"/>
      <c r="AB79" s="23"/>
      <c r="AC79" s="23"/>
      <c r="AD79" s="23"/>
      <c r="AE79" s="23"/>
    </row>
    <row r="80" spans="2:31" ht="12.75" customHeigh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34"/>
      <c r="S80" s="34"/>
      <c r="T80" s="34"/>
      <c r="U80" s="74"/>
      <c r="V80" s="74"/>
      <c r="W80" s="74"/>
      <c r="X80" s="74"/>
      <c r="Y80" s="23"/>
      <c r="Z80" s="23"/>
      <c r="AA80" s="23"/>
      <c r="AB80" s="23"/>
      <c r="AC80" s="23"/>
      <c r="AD80" s="23"/>
      <c r="AE80" s="23"/>
    </row>
    <row r="81" spans="1:31" ht="12.75" customHeight="1">
      <c r="A81" s="522" t="str">
        <f>'集計表'!A131</f>
        <v>株式会社毎日メディアサービス山口</v>
      </c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522"/>
      <c r="AD81" s="522"/>
      <c r="AE81" s="522"/>
    </row>
    <row r="82" spans="2:31" ht="12.7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Q82" s="15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2:31" ht="12.7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Q83" s="15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</row>
    <row r="84" spans="18:31" ht="12.75" customHeight="1"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</row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8:31" ht="12.75" customHeight="1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8:31" ht="12.75" customHeight="1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0:H27 G43:H46 W17:X24 W52:X60 D43:D46 D48:D55 D57:D66 T6:T15 T17:T24 T52:T60 D6:D18 D20:D27 D68:D76 G48:H55 D29:D41 T43:T50 W43:X50 G57:H66 G6:H18 G68:H76 G29:H41 W62:X75 T62:T75 W6:X15 T26:T41 W26:X41" name="範囲1"/>
  </protectedRanges>
  <mergeCells count="615">
    <mergeCell ref="Y36:AE36"/>
    <mergeCell ref="A81:AE81"/>
    <mergeCell ref="Q79:T79"/>
    <mergeCell ref="Q62:Q76"/>
    <mergeCell ref="Q52:Q61"/>
    <mergeCell ref="Q43:Q51"/>
    <mergeCell ref="Q26:Q42"/>
    <mergeCell ref="Y30:AE30"/>
    <mergeCell ref="Y34:AE34"/>
    <mergeCell ref="W38:X38"/>
    <mergeCell ref="W37:X37"/>
    <mergeCell ref="Y5:AE5"/>
    <mergeCell ref="I6:O6"/>
    <mergeCell ref="R5:T5"/>
    <mergeCell ref="B5:D5"/>
    <mergeCell ref="Y13:AE13"/>
    <mergeCell ref="R12:S12"/>
    <mergeCell ref="G5:H5"/>
    <mergeCell ref="R8:S8"/>
    <mergeCell ref="E5:F5"/>
    <mergeCell ref="F2:I2"/>
    <mergeCell ref="R42:T42"/>
    <mergeCell ref="R30:S30"/>
    <mergeCell ref="U30:V30"/>
    <mergeCell ref="W30:X30"/>
    <mergeCell ref="W13:X13"/>
    <mergeCell ref="L2:O2"/>
    <mergeCell ref="V2:W2"/>
    <mergeCell ref="U13:V13"/>
    <mergeCell ref="D4:F4"/>
    <mergeCell ref="A1:C1"/>
    <mergeCell ref="D1:AB1"/>
    <mergeCell ref="Y4:Z4"/>
    <mergeCell ref="AB4:AD4"/>
    <mergeCell ref="A3:C3"/>
    <mergeCell ref="X2:AE2"/>
    <mergeCell ref="AC1:AE1"/>
    <mergeCell ref="V3:W3"/>
    <mergeCell ref="D2:E2"/>
    <mergeCell ref="D3:U3"/>
    <mergeCell ref="A2:C2"/>
    <mergeCell ref="I5:O5"/>
    <mergeCell ref="R2:S2"/>
    <mergeCell ref="E9:F9"/>
    <mergeCell ref="B9:C9"/>
    <mergeCell ref="A4:C4"/>
    <mergeCell ref="B8:C8"/>
    <mergeCell ref="I8:O8"/>
    <mergeCell ref="E7:F7"/>
    <mergeCell ref="R7:S7"/>
    <mergeCell ref="X3:AD3"/>
    <mergeCell ref="Y8:AE8"/>
    <mergeCell ref="U5:V5"/>
    <mergeCell ref="Y6:AE6"/>
    <mergeCell ref="Y7:AE7"/>
    <mergeCell ref="Y11:AE11"/>
    <mergeCell ref="W10:X10"/>
    <mergeCell ref="W5:X5"/>
    <mergeCell ref="W6:X6"/>
    <mergeCell ref="Y10:AE10"/>
    <mergeCell ref="E8:F8"/>
    <mergeCell ref="G8:H8"/>
    <mergeCell ref="U6:V6"/>
    <mergeCell ref="W7:X7"/>
    <mergeCell ref="U8:V8"/>
    <mergeCell ref="W8:X8"/>
    <mergeCell ref="B7:C7"/>
    <mergeCell ref="G7:H7"/>
    <mergeCell ref="B6:C6"/>
    <mergeCell ref="E6:F6"/>
    <mergeCell ref="R6:S6"/>
    <mergeCell ref="G6:H6"/>
    <mergeCell ref="I7:O7"/>
    <mergeCell ref="R11:S11"/>
    <mergeCell ref="R10:S10"/>
    <mergeCell ref="Q6:Q16"/>
    <mergeCell ref="G13:H13"/>
    <mergeCell ref="G12:H12"/>
    <mergeCell ref="U9:V9"/>
    <mergeCell ref="U11:V11"/>
    <mergeCell ref="U10:V10"/>
    <mergeCell ref="U7:V7"/>
    <mergeCell ref="G15:H15"/>
    <mergeCell ref="I11:O11"/>
    <mergeCell ref="G11:H11"/>
    <mergeCell ref="W11:X11"/>
    <mergeCell ref="W9:X9"/>
    <mergeCell ref="B10:C10"/>
    <mergeCell ref="G10:H10"/>
    <mergeCell ref="E11:F11"/>
    <mergeCell ref="B11:C11"/>
    <mergeCell ref="I9:O9"/>
    <mergeCell ref="I10:O10"/>
    <mergeCell ref="I12:O12"/>
    <mergeCell ref="E13:F13"/>
    <mergeCell ref="G14:H14"/>
    <mergeCell ref="E12:F12"/>
    <mergeCell ref="Y9:AE9"/>
    <mergeCell ref="G9:H9"/>
    <mergeCell ref="R9:S9"/>
    <mergeCell ref="E10:F10"/>
    <mergeCell ref="W12:X12"/>
    <mergeCell ref="Y14:AE14"/>
    <mergeCell ref="B15:C15"/>
    <mergeCell ref="B13:C13"/>
    <mergeCell ref="B14:C14"/>
    <mergeCell ref="Y18:AE18"/>
    <mergeCell ref="U18:V18"/>
    <mergeCell ref="E17:F17"/>
    <mergeCell ref="E15:F15"/>
    <mergeCell ref="E14:F14"/>
    <mergeCell ref="I14:O14"/>
    <mergeCell ref="U16:V16"/>
    <mergeCell ref="B12:C12"/>
    <mergeCell ref="I13:O13"/>
    <mergeCell ref="I15:O15"/>
    <mergeCell ref="W20:X20"/>
    <mergeCell ref="W18:X18"/>
    <mergeCell ref="Y15:AE15"/>
    <mergeCell ref="U17:V17"/>
    <mergeCell ref="W17:X17"/>
    <mergeCell ref="W16:X16"/>
    <mergeCell ref="Y16:AE16"/>
    <mergeCell ref="Y12:AE12"/>
    <mergeCell ref="W15:X15"/>
    <mergeCell ref="Y21:AE21"/>
    <mergeCell ref="U21:V21"/>
    <mergeCell ref="Y17:AE17"/>
    <mergeCell ref="W21:X21"/>
    <mergeCell ref="U15:V15"/>
    <mergeCell ref="Y20:AE20"/>
    <mergeCell ref="Y19:AE19"/>
    <mergeCell ref="W14:X14"/>
    <mergeCell ref="U12:V12"/>
    <mergeCell ref="R15:S15"/>
    <mergeCell ref="R16:T16"/>
    <mergeCell ref="U23:V23"/>
    <mergeCell ref="U19:V19"/>
    <mergeCell ref="U20:V20"/>
    <mergeCell ref="R14:S14"/>
    <mergeCell ref="U14:V14"/>
    <mergeCell ref="R13:S13"/>
    <mergeCell ref="R20:S20"/>
    <mergeCell ref="Y23:AE23"/>
    <mergeCell ref="W23:X23"/>
    <mergeCell ref="G20:H20"/>
    <mergeCell ref="I20:O20"/>
    <mergeCell ref="I19:O19"/>
    <mergeCell ref="G19:H19"/>
    <mergeCell ref="R23:S23"/>
    <mergeCell ref="R19:S19"/>
    <mergeCell ref="W19:X19"/>
    <mergeCell ref="G21:H21"/>
    <mergeCell ref="B17:C17"/>
    <mergeCell ref="B18:C18"/>
    <mergeCell ref="B19:D19"/>
    <mergeCell ref="E19:F19"/>
    <mergeCell ref="G17:H17"/>
    <mergeCell ref="E18:F18"/>
    <mergeCell ref="G18:H18"/>
    <mergeCell ref="I18:O18"/>
    <mergeCell ref="G23:H23"/>
    <mergeCell ref="G24:H24"/>
    <mergeCell ref="U22:V22"/>
    <mergeCell ref="B22:C22"/>
    <mergeCell ref="G22:H22"/>
    <mergeCell ref="I22:O22"/>
    <mergeCell ref="B24:C24"/>
    <mergeCell ref="E24:F24"/>
    <mergeCell ref="Q17:Q25"/>
    <mergeCell ref="W22:X22"/>
    <mergeCell ref="I25:O25"/>
    <mergeCell ref="R27:S27"/>
    <mergeCell ref="R26:S26"/>
    <mergeCell ref="U27:V27"/>
    <mergeCell ref="U24:V24"/>
    <mergeCell ref="I23:O23"/>
    <mergeCell ref="U26:V26"/>
    <mergeCell ref="R24:S24"/>
    <mergeCell ref="R25:T25"/>
    <mergeCell ref="I16:O16"/>
    <mergeCell ref="R22:S22"/>
    <mergeCell ref="Y22:AE22"/>
    <mergeCell ref="Y25:AE25"/>
    <mergeCell ref="W25:X25"/>
    <mergeCell ref="R17:S17"/>
    <mergeCell ref="I21:O21"/>
    <mergeCell ref="R18:S18"/>
    <mergeCell ref="I17:O17"/>
    <mergeCell ref="R21:S21"/>
    <mergeCell ref="Y24:AE24"/>
    <mergeCell ref="W24:X24"/>
    <mergeCell ref="W27:X27"/>
    <mergeCell ref="I24:O24"/>
    <mergeCell ref="U25:V25"/>
    <mergeCell ref="Y27:AE27"/>
    <mergeCell ref="E27:F27"/>
    <mergeCell ref="I27:O27"/>
    <mergeCell ref="U28:V28"/>
    <mergeCell ref="Y28:AE28"/>
    <mergeCell ref="R28:S28"/>
    <mergeCell ref="Y26:AE26"/>
    <mergeCell ref="W26:X26"/>
    <mergeCell ref="I26:O26"/>
    <mergeCell ref="G31:H31"/>
    <mergeCell ref="W31:X31"/>
    <mergeCell ref="E28:F28"/>
    <mergeCell ref="I30:O30"/>
    <mergeCell ref="I28:O28"/>
    <mergeCell ref="I29:O29"/>
    <mergeCell ref="U29:V29"/>
    <mergeCell ref="W29:X29"/>
    <mergeCell ref="W28:X28"/>
    <mergeCell ref="R29:S29"/>
    <mergeCell ref="I33:O33"/>
    <mergeCell ref="I32:O32"/>
    <mergeCell ref="E26:F26"/>
    <mergeCell ref="G26:H26"/>
    <mergeCell ref="B28:D28"/>
    <mergeCell ref="G27:H27"/>
    <mergeCell ref="E31:F31"/>
    <mergeCell ref="B30:C30"/>
    <mergeCell ref="I31:O31"/>
    <mergeCell ref="G28:H28"/>
    <mergeCell ref="R32:S32"/>
    <mergeCell ref="R31:S31"/>
    <mergeCell ref="B33:C33"/>
    <mergeCell ref="B32:C32"/>
    <mergeCell ref="E30:F30"/>
    <mergeCell ref="E32:F32"/>
    <mergeCell ref="G33:H33"/>
    <mergeCell ref="G30:H30"/>
    <mergeCell ref="B31:C31"/>
    <mergeCell ref="G32:H32"/>
    <mergeCell ref="E37:F37"/>
    <mergeCell ref="I36:O36"/>
    <mergeCell ref="G35:H35"/>
    <mergeCell ref="I34:O34"/>
    <mergeCell ref="G34:H34"/>
    <mergeCell ref="U37:V37"/>
    <mergeCell ref="U35:V35"/>
    <mergeCell ref="G37:H37"/>
    <mergeCell ref="R38:S38"/>
    <mergeCell ref="R34:S34"/>
    <mergeCell ref="W32:X32"/>
    <mergeCell ref="U33:V33"/>
    <mergeCell ref="Y29:AE29"/>
    <mergeCell ref="R39:S39"/>
    <mergeCell ref="R33:S33"/>
    <mergeCell ref="Y32:AE32"/>
    <mergeCell ref="U31:V31"/>
    <mergeCell ref="U32:V32"/>
    <mergeCell ref="Y38:AE38"/>
    <mergeCell ref="I37:O37"/>
    <mergeCell ref="Y37:AE37"/>
    <mergeCell ref="Y35:AE35"/>
    <mergeCell ref="W34:X34"/>
    <mergeCell ref="U34:V34"/>
    <mergeCell ref="W35:X35"/>
    <mergeCell ref="R36:S36"/>
    <mergeCell ref="U36:V36"/>
    <mergeCell ref="W36:X36"/>
    <mergeCell ref="Y31:AE31"/>
    <mergeCell ref="W33:X33"/>
    <mergeCell ref="Y33:AE33"/>
    <mergeCell ref="R35:S35"/>
    <mergeCell ref="R37:S37"/>
    <mergeCell ref="B36:C36"/>
    <mergeCell ref="E36:F36"/>
    <mergeCell ref="G36:H36"/>
    <mergeCell ref="E34:F34"/>
    <mergeCell ref="I35:O35"/>
    <mergeCell ref="E41:F41"/>
    <mergeCell ref="B39:C39"/>
    <mergeCell ref="B38:C38"/>
    <mergeCell ref="B40:C40"/>
    <mergeCell ref="G40:H40"/>
    <mergeCell ref="G39:H39"/>
    <mergeCell ref="E38:F38"/>
    <mergeCell ref="I40:O40"/>
    <mergeCell ref="I39:O39"/>
    <mergeCell ref="I38:O38"/>
    <mergeCell ref="U39:V39"/>
    <mergeCell ref="B42:D42"/>
    <mergeCell ref="B34:C34"/>
    <mergeCell ref="B35:C35"/>
    <mergeCell ref="G42:H42"/>
    <mergeCell ref="E40:F40"/>
    <mergeCell ref="G41:H41"/>
    <mergeCell ref="R40:S40"/>
    <mergeCell ref="R41:S41"/>
    <mergeCell ref="U41:V41"/>
    <mergeCell ref="E29:F29"/>
    <mergeCell ref="G29:H29"/>
    <mergeCell ref="E33:F33"/>
    <mergeCell ref="E39:F39"/>
    <mergeCell ref="G38:H38"/>
    <mergeCell ref="E35:F35"/>
    <mergeCell ref="U38:V38"/>
    <mergeCell ref="W48:X48"/>
    <mergeCell ref="Y48:AE48"/>
    <mergeCell ref="U43:V43"/>
    <mergeCell ref="U42:V42"/>
    <mergeCell ref="U44:V44"/>
    <mergeCell ref="W39:X39"/>
    <mergeCell ref="W42:X42"/>
    <mergeCell ref="U40:V40"/>
    <mergeCell ref="W40:X40"/>
    <mergeCell ref="Y39:AE39"/>
    <mergeCell ref="W49:X49"/>
    <mergeCell ref="U45:V45"/>
    <mergeCell ref="U47:V47"/>
    <mergeCell ref="R48:S48"/>
    <mergeCell ref="U48:V48"/>
    <mergeCell ref="Y41:AE41"/>
    <mergeCell ref="W44:X44"/>
    <mergeCell ref="Y43:AE43"/>
    <mergeCell ref="W43:X43"/>
    <mergeCell ref="Y49:AE49"/>
    <mergeCell ref="W47:X47"/>
    <mergeCell ref="R45:S45"/>
    <mergeCell ref="Y42:AE42"/>
    <mergeCell ref="Y44:AE44"/>
    <mergeCell ref="W41:X41"/>
    <mergeCell ref="W45:X45"/>
    <mergeCell ref="Y47:AE47"/>
    <mergeCell ref="Y46:AE46"/>
    <mergeCell ref="Y45:AE45"/>
    <mergeCell ref="R44:S44"/>
    <mergeCell ref="E44:F44"/>
    <mergeCell ref="B45:C45"/>
    <mergeCell ref="E46:F46"/>
    <mergeCell ref="B48:C48"/>
    <mergeCell ref="B43:C43"/>
    <mergeCell ref="B44:C44"/>
    <mergeCell ref="E45:F45"/>
    <mergeCell ref="E43:F43"/>
    <mergeCell ref="G44:H44"/>
    <mergeCell ref="G43:H43"/>
    <mergeCell ref="U50:V50"/>
    <mergeCell ref="R46:S46"/>
    <mergeCell ref="R43:S43"/>
    <mergeCell ref="R49:S49"/>
    <mergeCell ref="U46:V46"/>
    <mergeCell ref="G46:H46"/>
    <mergeCell ref="U49:V49"/>
    <mergeCell ref="R47:S47"/>
    <mergeCell ref="I51:O51"/>
    <mergeCell ref="B46:C46"/>
    <mergeCell ref="R51:T51"/>
    <mergeCell ref="R50:S50"/>
    <mergeCell ref="I46:O46"/>
    <mergeCell ref="B51:C51"/>
    <mergeCell ref="B50:C50"/>
    <mergeCell ref="E48:F48"/>
    <mergeCell ref="B47:D47"/>
    <mergeCell ref="E47:F47"/>
    <mergeCell ref="I48:O48"/>
    <mergeCell ref="G47:H47"/>
    <mergeCell ref="I50:O50"/>
    <mergeCell ref="I43:O43"/>
    <mergeCell ref="I45:O45"/>
    <mergeCell ref="I47:O47"/>
    <mergeCell ref="G48:H48"/>
    <mergeCell ref="I44:O44"/>
    <mergeCell ref="G49:H49"/>
    <mergeCell ref="G45:H45"/>
    <mergeCell ref="E51:F51"/>
    <mergeCell ref="B52:C52"/>
    <mergeCell ref="E52:F52"/>
    <mergeCell ref="G50:H50"/>
    <mergeCell ref="E50:F50"/>
    <mergeCell ref="E49:F49"/>
    <mergeCell ref="G51:H51"/>
    <mergeCell ref="G52:H52"/>
    <mergeCell ref="I42:O42"/>
    <mergeCell ref="Y53:AE53"/>
    <mergeCell ref="U53:V53"/>
    <mergeCell ref="R53:S53"/>
    <mergeCell ref="U51:V51"/>
    <mergeCell ref="U52:V52"/>
    <mergeCell ref="R52:S52"/>
    <mergeCell ref="I49:O49"/>
    <mergeCell ref="W46:X46"/>
    <mergeCell ref="W51:X51"/>
    <mergeCell ref="R55:S55"/>
    <mergeCell ref="W50:X50"/>
    <mergeCell ref="Y54:AE54"/>
    <mergeCell ref="W53:X53"/>
    <mergeCell ref="Y52:AE52"/>
    <mergeCell ref="Y51:AE51"/>
    <mergeCell ref="W52:X52"/>
    <mergeCell ref="W54:X54"/>
    <mergeCell ref="Y50:AE50"/>
    <mergeCell ref="R54:S54"/>
    <mergeCell ref="Y59:AE59"/>
    <mergeCell ref="E56:F56"/>
    <mergeCell ref="B54:C54"/>
    <mergeCell ref="B55:C55"/>
    <mergeCell ref="E55:F55"/>
    <mergeCell ref="I56:O56"/>
    <mergeCell ref="G56:H56"/>
    <mergeCell ref="E54:F54"/>
    <mergeCell ref="G55:H55"/>
    <mergeCell ref="G54:H54"/>
    <mergeCell ref="R57:S57"/>
    <mergeCell ref="Y58:AE58"/>
    <mergeCell ref="W57:X57"/>
    <mergeCell ref="U56:V56"/>
    <mergeCell ref="U57:V57"/>
    <mergeCell ref="U58:V58"/>
    <mergeCell ref="W56:X56"/>
    <mergeCell ref="Y60:AE60"/>
    <mergeCell ref="Y57:AE57"/>
    <mergeCell ref="W59:X59"/>
    <mergeCell ref="W58:X58"/>
    <mergeCell ref="G57:H57"/>
    <mergeCell ref="I57:O57"/>
    <mergeCell ref="R59:S59"/>
    <mergeCell ref="I58:O58"/>
    <mergeCell ref="G59:H59"/>
    <mergeCell ref="I59:O59"/>
    <mergeCell ref="W55:X55"/>
    <mergeCell ref="Y55:AE55"/>
    <mergeCell ref="Y56:AE56"/>
    <mergeCell ref="I60:O60"/>
    <mergeCell ref="U54:V54"/>
    <mergeCell ref="U59:V59"/>
    <mergeCell ref="R56:S56"/>
    <mergeCell ref="R58:S58"/>
    <mergeCell ref="I54:O54"/>
    <mergeCell ref="R60:S60"/>
    <mergeCell ref="I52:O52"/>
    <mergeCell ref="I55:O55"/>
    <mergeCell ref="Y63:AE63"/>
    <mergeCell ref="W61:X61"/>
    <mergeCell ref="W63:X63"/>
    <mergeCell ref="Y64:AE64"/>
    <mergeCell ref="I61:O61"/>
    <mergeCell ref="U55:V55"/>
    <mergeCell ref="W60:X60"/>
    <mergeCell ref="U60:V60"/>
    <mergeCell ref="W64:X64"/>
    <mergeCell ref="E64:F64"/>
    <mergeCell ref="E65:F65"/>
    <mergeCell ref="B64:C64"/>
    <mergeCell ref="G64:H64"/>
    <mergeCell ref="U61:V61"/>
    <mergeCell ref="R61:T61"/>
    <mergeCell ref="U62:V62"/>
    <mergeCell ref="R62:S62"/>
    <mergeCell ref="U63:V63"/>
    <mergeCell ref="Y66:AE66"/>
    <mergeCell ref="Y61:AE61"/>
    <mergeCell ref="Y62:AE62"/>
    <mergeCell ref="W62:X62"/>
    <mergeCell ref="R67:S67"/>
    <mergeCell ref="U66:V66"/>
    <mergeCell ref="Y67:AE67"/>
    <mergeCell ref="W65:X65"/>
    <mergeCell ref="W66:X66"/>
    <mergeCell ref="Y65:AE65"/>
    <mergeCell ref="E61:F61"/>
    <mergeCell ref="B59:C59"/>
    <mergeCell ref="E62:F62"/>
    <mergeCell ref="B62:C62"/>
    <mergeCell ref="E58:F58"/>
    <mergeCell ref="B60:C60"/>
    <mergeCell ref="B58:C58"/>
    <mergeCell ref="B68:C68"/>
    <mergeCell ref="I68:O68"/>
    <mergeCell ref="G63:H63"/>
    <mergeCell ref="I63:O63"/>
    <mergeCell ref="R65:S65"/>
    <mergeCell ref="G68:H68"/>
    <mergeCell ref="G67:H67"/>
    <mergeCell ref="B66:C66"/>
    <mergeCell ref="E66:F66"/>
    <mergeCell ref="B67:D67"/>
    <mergeCell ref="Y75:AE75"/>
    <mergeCell ref="Y72:AE72"/>
    <mergeCell ref="B70:C70"/>
    <mergeCell ref="E71:F71"/>
    <mergeCell ref="Y68:AE68"/>
    <mergeCell ref="W68:X68"/>
    <mergeCell ref="R71:S71"/>
    <mergeCell ref="U71:V71"/>
    <mergeCell ref="U68:V68"/>
    <mergeCell ref="Y69:AE69"/>
    <mergeCell ref="R64:S64"/>
    <mergeCell ref="Y76:AE76"/>
    <mergeCell ref="U74:V74"/>
    <mergeCell ref="W75:X75"/>
    <mergeCell ref="R75:S75"/>
    <mergeCell ref="W76:X76"/>
    <mergeCell ref="U76:V76"/>
    <mergeCell ref="Y74:AE74"/>
    <mergeCell ref="U75:V75"/>
    <mergeCell ref="R68:S68"/>
    <mergeCell ref="I62:O62"/>
    <mergeCell ref="I71:O71"/>
    <mergeCell ref="W74:X74"/>
    <mergeCell ref="W67:X67"/>
    <mergeCell ref="U67:V67"/>
    <mergeCell ref="R66:S66"/>
    <mergeCell ref="U65:V65"/>
    <mergeCell ref="U64:V64"/>
    <mergeCell ref="R63:S63"/>
    <mergeCell ref="I67:O67"/>
    <mergeCell ref="I65:O65"/>
    <mergeCell ref="E73:F73"/>
    <mergeCell ref="E76:F76"/>
    <mergeCell ref="E68:F68"/>
    <mergeCell ref="E74:F74"/>
    <mergeCell ref="I66:O66"/>
    <mergeCell ref="E70:F70"/>
    <mergeCell ref="G70:H70"/>
    <mergeCell ref="I74:O74"/>
    <mergeCell ref="E69:F69"/>
    <mergeCell ref="E57:F57"/>
    <mergeCell ref="G58:H58"/>
    <mergeCell ref="E59:F59"/>
    <mergeCell ref="E60:F60"/>
    <mergeCell ref="E63:F63"/>
    <mergeCell ref="E67:F67"/>
    <mergeCell ref="G65:H65"/>
    <mergeCell ref="G66:H66"/>
    <mergeCell ref="G62:H62"/>
    <mergeCell ref="G60:H60"/>
    <mergeCell ref="Y40:AE40"/>
    <mergeCell ref="W71:X71"/>
    <mergeCell ref="R74:S74"/>
    <mergeCell ref="I69:O69"/>
    <mergeCell ref="Y70:AE70"/>
    <mergeCell ref="Y71:AE71"/>
    <mergeCell ref="W69:X69"/>
    <mergeCell ref="I70:O70"/>
    <mergeCell ref="I72:O72"/>
    <mergeCell ref="I64:O64"/>
    <mergeCell ref="G69:H69"/>
    <mergeCell ref="G76:H76"/>
    <mergeCell ref="E72:F72"/>
    <mergeCell ref="G75:H75"/>
    <mergeCell ref="B73:C73"/>
    <mergeCell ref="B74:C74"/>
    <mergeCell ref="G74:H74"/>
    <mergeCell ref="G73:H73"/>
    <mergeCell ref="B69:C69"/>
    <mergeCell ref="I73:O73"/>
    <mergeCell ref="B76:C76"/>
    <mergeCell ref="I75:O75"/>
    <mergeCell ref="I77:O77"/>
    <mergeCell ref="B75:C75"/>
    <mergeCell ref="E77:F77"/>
    <mergeCell ref="G77:H77"/>
    <mergeCell ref="W79:X79"/>
    <mergeCell ref="U79:V79"/>
    <mergeCell ref="B72:C72"/>
    <mergeCell ref="B71:C71"/>
    <mergeCell ref="R76:T76"/>
    <mergeCell ref="B77:D77"/>
    <mergeCell ref="G71:H71"/>
    <mergeCell ref="G72:H72"/>
    <mergeCell ref="E75:F75"/>
    <mergeCell ref="I76:O76"/>
    <mergeCell ref="Y73:AE73"/>
    <mergeCell ref="B63:C63"/>
    <mergeCell ref="E16:F16"/>
    <mergeCell ref="G16:H16"/>
    <mergeCell ref="B27:C27"/>
    <mergeCell ref="G25:H25"/>
    <mergeCell ref="E25:F25"/>
    <mergeCell ref="R72:S72"/>
    <mergeCell ref="B25:C25"/>
    <mergeCell ref="E21:F21"/>
    <mergeCell ref="A20:A28"/>
    <mergeCell ref="A6:A19"/>
    <mergeCell ref="B16:C16"/>
    <mergeCell ref="E22:F22"/>
    <mergeCell ref="B21:C21"/>
    <mergeCell ref="B23:C23"/>
    <mergeCell ref="B20:C20"/>
    <mergeCell ref="B26:C26"/>
    <mergeCell ref="E23:F23"/>
    <mergeCell ref="E20:F20"/>
    <mergeCell ref="B65:C65"/>
    <mergeCell ref="B49:C49"/>
    <mergeCell ref="B41:C41"/>
    <mergeCell ref="A57:A67"/>
    <mergeCell ref="A48:A56"/>
    <mergeCell ref="A43:A47"/>
    <mergeCell ref="A29:A42"/>
    <mergeCell ref="B61:C61"/>
    <mergeCell ref="B29:C29"/>
    <mergeCell ref="B56:D56"/>
    <mergeCell ref="A68:A77"/>
    <mergeCell ref="I41:O41"/>
    <mergeCell ref="B37:C37"/>
    <mergeCell ref="E42:F42"/>
    <mergeCell ref="G61:H61"/>
    <mergeCell ref="B53:C53"/>
    <mergeCell ref="E53:F53"/>
    <mergeCell ref="B57:C57"/>
    <mergeCell ref="I53:O53"/>
    <mergeCell ref="G53:H53"/>
    <mergeCell ref="R69:S69"/>
    <mergeCell ref="U70:V70"/>
    <mergeCell ref="R70:S70"/>
    <mergeCell ref="R73:S73"/>
    <mergeCell ref="W70:X70"/>
    <mergeCell ref="W72:X72"/>
    <mergeCell ref="U72:V72"/>
    <mergeCell ref="W73:X73"/>
    <mergeCell ref="U73:V73"/>
    <mergeCell ref="U69:V69"/>
  </mergeCells>
  <conditionalFormatting sqref="G20:H27 G43:H46 W17:X24 W52:X60 G48:H55 W43:X50 G57:H66 G6:H18 G68:H76 G29:H41 W62:X75 W6:X15 W26:X41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5" r:id="rId1"/>
  <headerFooter alignWithMargins="0">
    <oddFooter>&amp;R&amp;"MS UI Gothic,標準"&amp;10&amp;P／&amp;N</oddFooter>
  </headerFooter>
  <ignoredErrors>
    <ignoredError sqref="G55:H55 G20:H20 G33:H34 G43:H46 G70:H74 G63:H63 W17:X19 W49:X50 W52:X57 H17:H18 G48:H48 W14:X15 W26:X26 H57 G8:G9 G17:G18 W34:X35 G22:H26 G35:H35 W43:X47 G58:H58 W74:X74 W21:X24 G76:H76 G38:H39 W39:X39 G11:G15 H8:H15 G41:H41 G65:H65 W59:X60 G68:H68 W68:X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4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1162</v>
      </c>
      <c r="B1" s="161"/>
      <c r="C1" s="161"/>
      <c r="D1" s="500" t="s">
        <v>980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1163</v>
      </c>
      <c r="L2" s="513">
        <f>'集計表'!M2</f>
        <v>-1</v>
      </c>
      <c r="M2" s="514"/>
      <c r="N2" s="514"/>
      <c r="O2" s="514"/>
      <c r="P2" s="73" t="s">
        <v>984</v>
      </c>
      <c r="Q2" s="6" t="s">
        <v>1022</v>
      </c>
      <c r="R2" s="498">
        <f>'集計表'!S2</f>
        <v>0</v>
      </c>
      <c r="S2" s="498"/>
      <c r="T2" s="7" t="s">
        <v>1023</v>
      </c>
      <c r="U2" s="8" t="s">
        <v>1024</v>
      </c>
      <c r="V2" s="493" t="s">
        <v>1025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570" t="str">
        <f>'集計表'!W3</f>
        <v>枚　数</v>
      </c>
      <c r="W3" s="571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1026</v>
      </c>
      <c r="AB4" s="502">
        <f>SUM(W86)</f>
        <v>0</v>
      </c>
      <c r="AC4" s="501"/>
      <c r="AD4" s="501"/>
      <c r="AE4" s="9" t="s">
        <v>1027</v>
      </c>
    </row>
    <row r="5" spans="1:31" ht="12.75" customHeight="1">
      <c r="A5" s="12"/>
      <c r="B5" s="519" t="s">
        <v>215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1029</v>
      </c>
      <c r="J5" s="496"/>
      <c r="K5" s="496"/>
      <c r="L5" s="496"/>
      <c r="M5" s="496"/>
      <c r="N5" s="496"/>
      <c r="O5" s="497"/>
      <c r="Q5" s="13"/>
      <c r="R5" s="519" t="s">
        <v>1028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1029</v>
      </c>
      <c r="Z5" s="496"/>
      <c r="AA5" s="496"/>
      <c r="AB5" s="496"/>
      <c r="AC5" s="496"/>
      <c r="AD5" s="496"/>
      <c r="AE5" s="497"/>
    </row>
    <row r="6" spans="1:31" ht="12" customHeight="1">
      <c r="A6" s="386" t="s">
        <v>1011</v>
      </c>
      <c r="B6" s="399" t="s">
        <v>427</v>
      </c>
      <c r="C6" s="400"/>
      <c r="D6" s="59"/>
      <c r="E6" s="456">
        <v>920</v>
      </c>
      <c r="F6" s="457"/>
      <c r="G6" s="395">
        <f aca="true" t="shared" si="0" ref="G6:G19">IF(D6="","",ROUND(E6*$D$4,-1))</f>
      </c>
      <c r="H6" s="396"/>
      <c r="I6" s="516" t="s">
        <v>1164</v>
      </c>
      <c r="J6" s="517"/>
      <c r="K6" s="517"/>
      <c r="L6" s="517"/>
      <c r="M6" s="517"/>
      <c r="N6" s="517"/>
      <c r="O6" s="518"/>
      <c r="Q6" s="386" t="s">
        <v>1014</v>
      </c>
      <c r="R6" s="399" t="s">
        <v>483</v>
      </c>
      <c r="S6" s="400"/>
      <c r="T6" s="59"/>
      <c r="U6" s="452">
        <v>460</v>
      </c>
      <c r="V6" s="453"/>
      <c r="W6" s="384">
        <f>IF(T6="","",ROUND(U6*$D$4,-1))</f>
      </c>
      <c r="X6" s="385"/>
      <c r="Y6" s="516" t="s">
        <v>1165</v>
      </c>
      <c r="Z6" s="517"/>
      <c r="AA6" s="517"/>
      <c r="AB6" s="517"/>
      <c r="AC6" s="517"/>
      <c r="AD6" s="517"/>
      <c r="AE6" s="518"/>
    </row>
    <row r="7" spans="1:31" ht="12" customHeight="1">
      <c r="A7" s="387"/>
      <c r="B7" s="392" t="s">
        <v>428</v>
      </c>
      <c r="C7" s="381"/>
      <c r="D7" s="95"/>
      <c r="E7" s="382">
        <v>720</v>
      </c>
      <c r="F7" s="383"/>
      <c r="G7" s="395">
        <f t="shared" si="0"/>
      </c>
      <c r="H7" s="396"/>
      <c r="I7" s="423" t="s">
        <v>1166</v>
      </c>
      <c r="J7" s="424"/>
      <c r="K7" s="424"/>
      <c r="L7" s="424"/>
      <c r="M7" s="424"/>
      <c r="N7" s="424"/>
      <c r="O7" s="425"/>
      <c r="Q7" s="387"/>
      <c r="R7" s="392" t="s">
        <v>484</v>
      </c>
      <c r="S7" s="381"/>
      <c r="T7" s="60"/>
      <c r="U7" s="382">
        <v>370</v>
      </c>
      <c r="V7" s="383"/>
      <c r="W7" s="384">
        <f aca="true" t="shared" si="1" ref="W7:W17">IF(T7="","",ROUND(U7*$D$4,-1))</f>
      </c>
      <c r="X7" s="385"/>
      <c r="Y7" s="423" t="s">
        <v>1167</v>
      </c>
      <c r="Z7" s="424"/>
      <c r="AA7" s="424"/>
      <c r="AB7" s="424"/>
      <c r="AC7" s="424"/>
      <c r="AD7" s="424"/>
      <c r="AE7" s="425"/>
    </row>
    <row r="8" spans="1:31" ht="12" customHeight="1">
      <c r="A8" s="387"/>
      <c r="B8" s="392" t="s">
        <v>429</v>
      </c>
      <c r="C8" s="381"/>
      <c r="D8" s="95"/>
      <c r="E8" s="382">
        <v>570</v>
      </c>
      <c r="F8" s="383"/>
      <c r="G8" s="395">
        <f t="shared" si="0"/>
      </c>
      <c r="H8" s="396"/>
      <c r="I8" s="423" t="s">
        <v>1168</v>
      </c>
      <c r="J8" s="424"/>
      <c r="K8" s="424"/>
      <c r="L8" s="424"/>
      <c r="M8" s="424"/>
      <c r="N8" s="424"/>
      <c r="O8" s="425"/>
      <c r="Q8" s="387"/>
      <c r="R8" s="392" t="s">
        <v>485</v>
      </c>
      <c r="S8" s="381"/>
      <c r="T8" s="95"/>
      <c r="U8" s="382">
        <v>490</v>
      </c>
      <c r="V8" s="383"/>
      <c r="W8" s="384">
        <f>IF(T8="","",ROUND(U8*$D$4,-1))</f>
      </c>
      <c r="X8" s="385"/>
      <c r="Y8" s="423" t="s">
        <v>1169</v>
      </c>
      <c r="Z8" s="424"/>
      <c r="AA8" s="424"/>
      <c r="AB8" s="424"/>
      <c r="AC8" s="424"/>
      <c r="AD8" s="424"/>
      <c r="AE8" s="425"/>
    </row>
    <row r="9" spans="1:31" ht="12" customHeight="1">
      <c r="A9" s="387"/>
      <c r="B9" s="392" t="s">
        <v>2447</v>
      </c>
      <c r="C9" s="381"/>
      <c r="D9" s="95"/>
      <c r="E9" s="382">
        <v>430</v>
      </c>
      <c r="F9" s="383"/>
      <c r="G9" s="395">
        <f>IF(D9="","",ROUND(E9*$D$4,-1))</f>
      </c>
      <c r="H9" s="396"/>
      <c r="I9" s="423" t="s">
        <v>2448</v>
      </c>
      <c r="J9" s="424"/>
      <c r="K9" s="424"/>
      <c r="L9" s="424"/>
      <c r="M9" s="424"/>
      <c r="N9" s="424"/>
      <c r="O9" s="425"/>
      <c r="Q9" s="387"/>
      <c r="R9" s="392" t="s">
        <v>486</v>
      </c>
      <c r="S9" s="381"/>
      <c r="T9" s="95"/>
      <c r="U9" s="382">
        <v>470</v>
      </c>
      <c r="V9" s="383"/>
      <c r="W9" s="384">
        <f t="shared" si="1"/>
      </c>
      <c r="X9" s="385"/>
      <c r="Y9" s="423" t="s">
        <v>1170</v>
      </c>
      <c r="Z9" s="424"/>
      <c r="AA9" s="424"/>
      <c r="AB9" s="424"/>
      <c r="AC9" s="424"/>
      <c r="AD9" s="424"/>
      <c r="AE9" s="425"/>
    </row>
    <row r="10" spans="1:31" ht="12" customHeight="1">
      <c r="A10" s="387"/>
      <c r="B10" s="392" t="s">
        <v>1621</v>
      </c>
      <c r="C10" s="381"/>
      <c r="D10" s="95"/>
      <c r="E10" s="382">
        <v>390</v>
      </c>
      <c r="F10" s="383"/>
      <c r="G10" s="395">
        <f t="shared" si="0"/>
      </c>
      <c r="H10" s="396"/>
      <c r="I10" s="423" t="s">
        <v>2453</v>
      </c>
      <c r="J10" s="424"/>
      <c r="K10" s="424"/>
      <c r="L10" s="424"/>
      <c r="M10" s="424"/>
      <c r="N10" s="424"/>
      <c r="O10" s="425"/>
      <c r="Q10" s="387"/>
      <c r="R10" s="392" t="s">
        <v>1281</v>
      </c>
      <c r="S10" s="381"/>
      <c r="T10" s="95"/>
      <c r="U10" s="382">
        <v>270</v>
      </c>
      <c r="V10" s="383"/>
      <c r="W10" s="384">
        <f>IF(T10="","",ROUND(U10*$D$4,-1))</f>
      </c>
      <c r="X10" s="385"/>
      <c r="Y10" s="423" t="s">
        <v>1282</v>
      </c>
      <c r="Z10" s="424"/>
      <c r="AA10" s="424"/>
      <c r="AB10" s="424"/>
      <c r="AC10" s="424"/>
      <c r="AD10" s="424"/>
      <c r="AE10" s="425"/>
    </row>
    <row r="11" spans="1:31" ht="12" customHeight="1">
      <c r="A11" s="387"/>
      <c r="B11" s="392" t="s">
        <v>295</v>
      </c>
      <c r="C11" s="381"/>
      <c r="D11" s="95"/>
      <c r="E11" s="382">
        <v>500</v>
      </c>
      <c r="F11" s="383"/>
      <c r="G11" s="395">
        <f t="shared" si="0"/>
      </c>
      <c r="H11" s="396"/>
      <c r="I11" s="423" t="s">
        <v>297</v>
      </c>
      <c r="J11" s="424"/>
      <c r="K11" s="424"/>
      <c r="L11" s="424"/>
      <c r="M11" s="424"/>
      <c r="N11" s="424"/>
      <c r="O11" s="425"/>
      <c r="Q11" s="387"/>
      <c r="R11" s="392" t="s">
        <v>666</v>
      </c>
      <c r="S11" s="381"/>
      <c r="T11" s="95"/>
      <c r="U11" s="382">
        <v>290</v>
      </c>
      <c r="V11" s="383"/>
      <c r="W11" s="384">
        <f>IF(T11="","",ROUND(U11*$D$4,-1))</f>
      </c>
      <c r="X11" s="385"/>
      <c r="Y11" s="423" t="s">
        <v>1283</v>
      </c>
      <c r="Z11" s="563"/>
      <c r="AA11" s="563"/>
      <c r="AB11" s="563"/>
      <c r="AC11" s="563"/>
      <c r="AD11" s="563"/>
      <c r="AE11" s="564"/>
    </row>
    <row r="12" spans="1:31" ht="12" customHeight="1">
      <c r="A12" s="387"/>
      <c r="B12" s="392" t="s">
        <v>296</v>
      </c>
      <c r="C12" s="381"/>
      <c r="D12" s="95"/>
      <c r="E12" s="382">
        <v>150</v>
      </c>
      <c r="F12" s="383"/>
      <c r="G12" s="395">
        <f t="shared" si="0"/>
      </c>
      <c r="H12" s="396"/>
      <c r="I12" s="544" t="s">
        <v>2543</v>
      </c>
      <c r="J12" s="545"/>
      <c r="K12" s="545"/>
      <c r="L12" s="545"/>
      <c r="M12" s="545"/>
      <c r="N12" s="545"/>
      <c r="O12" s="546"/>
      <c r="Q12" s="387"/>
      <c r="R12" s="392" t="s">
        <v>488</v>
      </c>
      <c r="S12" s="381"/>
      <c r="T12" s="95"/>
      <c r="U12" s="382">
        <v>700</v>
      </c>
      <c r="V12" s="383"/>
      <c r="W12" s="384">
        <f t="shared" si="1"/>
      </c>
      <c r="X12" s="385"/>
      <c r="Y12" s="423" t="s">
        <v>1172</v>
      </c>
      <c r="Z12" s="424"/>
      <c r="AA12" s="424"/>
      <c r="AB12" s="424"/>
      <c r="AC12" s="424"/>
      <c r="AD12" s="424"/>
      <c r="AE12" s="425"/>
    </row>
    <row r="13" spans="1:31" ht="12" customHeight="1">
      <c r="A13" s="387"/>
      <c r="B13" s="392" t="s">
        <v>437</v>
      </c>
      <c r="C13" s="381"/>
      <c r="D13" s="95"/>
      <c r="E13" s="382">
        <v>520</v>
      </c>
      <c r="F13" s="383"/>
      <c r="G13" s="395">
        <f t="shared" si="0"/>
      </c>
      <c r="H13" s="396"/>
      <c r="I13" s="557" t="s">
        <v>1171</v>
      </c>
      <c r="J13" s="558"/>
      <c r="K13" s="558"/>
      <c r="L13" s="558"/>
      <c r="M13" s="558"/>
      <c r="N13" s="558"/>
      <c r="O13" s="559"/>
      <c r="Q13" s="387"/>
      <c r="R13" s="392" t="s">
        <v>489</v>
      </c>
      <c r="S13" s="381"/>
      <c r="T13" s="95"/>
      <c r="U13" s="382">
        <v>310</v>
      </c>
      <c r="V13" s="383"/>
      <c r="W13" s="384">
        <f t="shared" si="1"/>
      </c>
      <c r="X13" s="385"/>
      <c r="Y13" s="423" t="s">
        <v>200</v>
      </c>
      <c r="Z13" s="424"/>
      <c r="AA13" s="424"/>
      <c r="AB13" s="424"/>
      <c r="AC13" s="424"/>
      <c r="AD13" s="424"/>
      <c r="AE13" s="425"/>
    </row>
    <row r="14" spans="1:31" ht="12" customHeight="1">
      <c r="A14" s="387"/>
      <c r="B14" s="392" t="s">
        <v>438</v>
      </c>
      <c r="C14" s="381"/>
      <c r="D14" s="95"/>
      <c r="E14" s="382">
        <v>400</v>
      </c>
      <c r="F14" s="383"/>
      <c r="G14" s="395">
        <f t="shared" si="0"/>
      </c>
      <c r="H14" s="396"/>
      <c r="I14" s="557" t="s">
        <v>1173</v>
      </c>
      <c r="J14" s="558"/>
      <c r="K14" s="558"/>
      <c r="L14" s="558"/>
      <c r="M14" s="558"/>
      <c r="N14" s="558"/>
      <c r="O14" s="559"/>
      <c r="Q14" s="387"/>
      <c r="R14" s="392" t="s">
        <v>490</v>
      </c>
      <c r="S14" s="381"/>
      <c r="T14" s="95"/>
      <c r="U14" s="382">
        <v>540</v>
      </c>
      <c r="V14" s="383"/>
      <c r="W14" s="384">
        <f>IF(T14="","",ROUND(U14*$D$4,-1))</f>
      </c>
      <c r="X14" s="385"/>
      <c r="Y14" s="423" t="s">
        <v>1175</v>
      </c>
      <c r="Z14" s="424"/>
      <c r="AA14" s="424"/>
      <c r="AB14" s="424"/>
      <c r="AC14" s="424"/>
      <c r="AD14" s="424"/>
      <c r="AE14" s="425"/>
    </row>
    <row r="15" spans="1:31" ht="12" customHeight="1">
      <c r="A15" s="387"/>
      <c r="B15" s="392" t="s">
        <v>439</v>
      </c>
      <c r="C15" s="381"/>
      <c r="D15" s="95"/>
      <c r="E15" s="382">
        <v>490</v>
      </c>
      <c r="F15" s="383"/>
      <c r="G15" s="395">
        <f t="shared" si="0"/>
      </c>
      <c r="H15" s="396"/>
      <c r="I15" s="557" t="s">
        <v>1174</v>
      </c>
      <c r="J15" s="558"/>
      <c r="K15" s="558"/>
      <c r="L15" s="558"/>
      <c r="M15" s="558"/>
      <c r="N15" s="558"/>
      <c r="O15" s="559"/>
      <c r="Q15" s="387"/>
      <c r="R15" s="392" t="s">
        <v>491</v>
      </c>
      <c r="S15" s="381"/>
      <c r="T15" s="95"/>
      <c r="U15" s="382">
        <v>410</v>
      </c>
      <c r="V15" s="383"/>
      <c r="W15" s="384">
        <f t="shared" si="1"/>
      </c>
      <c r="X15" s="385"/>
      <c r="Y15" s="423" t="s">
        <v>1177</v>
      </c>
      <c r="Z15" s="424"/>
      <c r="AA15" s="424"/>
      <c r="AB15" s="424"/>
      <c r="AC15" s="424"/>
      <c r="AD15" s="424"/>
      <c r="AE15" s="425"/>
    </row>
    <row r="16" spans="1:31" ht="12" customHeight="1">
      <c r="A16" s="387"/>
      <c r="B16" s="392" t="s">
        <v>440</v>
      </c>
      <c r="C16" s="381"/>
      <c r="D16" s="95"/>
      <c r="E16" s="382">
        <v>330</v>
      </c>
      <c r="F16" s="383"/>
      <c r="G16" s="395">
        <f t="shared" si="0"/>
      </c>
      <c r="H16" s="396"/>
      <c r="I16" s="557" t="s">
        <v>1176</v>
      </c>
      <c r="J16" s="558"/>
      <c r="K16" s="558"/>
      <c r="L16" s="558"/>
      <c r="M16" s="558"/>
      <c r="N16" s="558"/>
      <c r="O16" s="559"/>
      <c r="Q16" s="387"/>
      <c r="R16" s="392" t="s">
        <v>1840</v>
      </c>
      <c r="S16" s="381"/>
      <c r="T16" s="95"/>
      <c r="U16" s="382">
        <v>230</v>
      </c>
      <c r="V16" s="383"/>
      <c r="W16" s="547">
        <f>IF(T16="","",ROUND(U16*$D$4,-1))</f>
      </c>
      <c r="X16" s="548"/>
      <c r="Y16" s="560" t="s">
        <v>2145</v>
      </c>
      <c r="Z16" s="561"/>
      <c r="AA16" s="561"/>
      <c r="AB16" s="561"/>
      <c r="AC16" s="561"/>
      <c r="AD16" s="561"/>
      <c r="AE16" s="562"/>
    </row>
    <row r="17" spans="1:31" ht="12" customHeight="1">
      <c r="A17" s="387"/>
      <c r="B17" s="392" t="s">
        <v>1570</v>
      </c>
      <c r="C17" s="381"/>
      <c r="D17" s="95"/>
      <c r="E17" s="411">
        <v>370</v>
      </c>
      <c r="F17" s="412"/>
      <c r="G17" s="395">
        <f t="shared" si="0"/>
      </c>
      <c r="H17" s="396"/>
      <c r="I17" s="565" t="s">
        <v>1572</v>
      </c>
      <c r="J17" s="566"/>
      <c r="K17" s="566"/>
      <c r="L17" s="566"/>
      <c r="M17" s="566"/>
      <c r="N17" s="566"/>
      <c r="O17" s="567"/>
      <c r="Q17" s="387"/>
      <c r="R17" s="404" t="s">
        <v>1841</v>
      </c>
      <c r="S17" s="405"/>
      <c r="T17" s="95"/>
      <c r="U17" s="382">
        <v>280</v>
      </c>
      <c r="V17" s="383"/>
      <c r="W17" s="547">
        <f t="shared" si="1"/>
      </c>
      <c r="X17" s="548"/>
      <c r="Y17" s="544" t="s">
        <v>2146</v>
      </c>
      <c r="Z17" s="545"/>
      <c r="AA17" s="545"/>
      <c r="AB17" s="545"/>
      <c r="AC17" s="545"/>
      <c r="AD17" s="545"/>
      <c r="AE17" s="546"/>
    </row>
    <row r="18" spans="1:31" ht="12" customHeight="1">
      <c r="A18" s="387"/>
      <c r="B18" s="392" t="s">
        <v>1571</v>
      </c>
      <c r="C18" s="381"/>
      <c r="D18" s="95"/>
      <c r="E18" s="411">
        <v>120</v>
      </c>
      <c r="F18" s="412"/>
      <c r="G18" s="395">
        <f t="shared" si="0"/>
      </c>
      <c r="H18" s="396"/>
      <c r="I18" s="565" t="s">
        <v>1573</v>
      </c>
      <c r="J18" s="566"/>
      <c r="K18" s="566"/>
      <c r="L18" s="566"/>
      <c r="M18" s="566"/>
      <c r="N18" s="566"/>
      <c r="O18" s="567"/>
      <c r="Q18" s="388"/>
      <c r="R18" s="406" t="s">
        <v>999</v>
      </c>
      <c r="S18" s="407"/>
      <c r="T18" s="414"/>
      <c r="U18" s="393">
        <f>SUBTOTAL(9,U6:V17)</f>
        <v>4820</v>
      </c>
      <c r="V18" s="418"/>
      <c r="W18" s="435">
        <f>SUBTOTAL(9,W6:X17)</f>
        <v>0</v>
      </c>
      <c r="X18" s="436"/>
      <c r="Y18" s="415"/>
      <c r="Z18" s="416"/>
      <c r="AA18" s="416"/>
      <c r="AB18" s="416"/>
      <c r="AC18" s="416"/>
      <c r="AD18" s="416"/>
      <c r="AE18" s="417"/>
    </row>
    <row r="19" spans="1:31" ht="12" customHeight="1">
      <c r="A19" s="387"/>
      <c r="B19" s="392" t="s">
        <v>442</v>
      </c>
      <c r="C19" s="381"/>
      <c r="D19" s="95"/>
      <c r="E19" s="411">
        <v>630</v>
      </c>
      <c r="F19" s="412"/>
      <c r="G19" s="395">
        <f t="shared" si="0"/>
      </c>
      <c r="H19" s="396"/>
      <c r="I19" s="568" t="s">
        <v>1178</v>
      </c>
      <c r="J19" s="568"/>
      <c r="K19" s="568"/>
      <c r="L19" s="568"/>
      <c r="M19" s="568"/>
      <c r="N19" s="568"/>
      <c r="O19" s="569"/>
      <c r="Q19" s="386" t="s">
        <v>1015</v>
      </c>
      <c r="R19" s="399" t="s">
        <v>493</v>
      </c>
      <c r="S19" s="400"/>
      <c r="T19" s="59"/>
      <c r="U19" s="382">
        <v>700</v>
      </c>
      <c r="V19" s="383"/>
      <c r="W19" s="384">
        <f aca="true" t="shared" si="2" ref="W19:W25">IF(T19="","",ROUND(U19*$D$4,-1))</f>
      </c>
      <c r="X19" s="385"/>
      <c r="Y19" s="423" t="s">
        <v>201</v>
      </c>
      <c r="Z19" s="424"/>
      <c r="AA19" s="424"/>
      <c r="AB19" s="424"/>
      <c r="AC19" s="424"/>
      <c r="AD19" s="424"/>
      <c r="AE19" s="425"/>
    </row>
    <row r="20" spans="1:31" ht="12" customHeight="1">
      <c r="A20" s="387"/>
      <c r="B20" s="392" t="s">
        <v>443</v>
      </c>
      <c r="C20" s="381"/>
      <c r="D20" s="95"/>
      <c r="E20" s="397">
        <v>340</v>
      </c>
      <c r="F20" s="398"/>
      <c r="G20" s="395">
        <f aca="true" t="shared" si="3" ref="G20:G31">IF(D20="","",ROUND(E20*$D$4,-1))</f>
      </c>
      <c r="H20" s="396"/>
      <c r="I20" s="401" t="s">
        <v>1179</v>
      </c>
      <c r="J20" s="402"/>
      <c r="K20" s="402"/>
      <c r="L20" s="402"/>
      <c r="M20" s="402"/>
      <c r="N20" s="402"/>
      <c r="O20" s="403"/>
      <c r="Q20" s="387"/>
      <c r="R20" s="392" t="s">
        <v>494</v>
      </c>
      <c r="S20" s="381"/>
      <c r="T20" s="60"/>
      <c r="U20" s="382">
        <v>290</v>
      </c>
      <c r="V20" s="383"/>
      <c r="W20" s="384">
        <f>IF(T20="","",ROUND(U20*$D$4,-1))</f>
      </c>
      <c r="X20" s="385"/>
      <c r="Y20" s="423" t="s">
        <v>1181</v>
      </c>
      <c r="Z20" s="424"/>
      <c r="AA20" s="424"/>
      <c r="AB20" s="424"/>
      <c r="AC20" s="424"/>
      <c r="AD20" s="424"/>
      <c r="AE20" s="425"/>
    </row>
    <row r="21" spans="1:31" ht="12" customHeight="1">
      <c r="A21" s="387"/>
      <c r="B21" s="392" t="s">
        <v>444</v>
      </c>
      <c r="C21" s="381"/>
      <c r="D21" s="95"/>
      <c r="E21" s="528">
        <v>580</v>
      </c>
      <c r="F21" s="529"/>
      <c r="G21" s="395">
        <f t="shared" si="3"/>
      </c>
      <c r="H21" s="396"/>
      <c r="I21" s="549" t="s">
        <v>1180</v>
      </c>
      <c r="J21" s="550"/>
      <c r="K21" s="550"/>
      <c r="L21" s="550"/>
      <c r="M21" s="550"/>
      <c r="N21" s="550"/>
      <c r="O21" s="551"/>
      <c r="Q21" s="387"/>
      <c r="R21" s="392" t="s">
        <v>495</v>
      </c>
      <c r="S21" s="381"/>
      <c r="T21" s="95"/>
      <c r="U21" s="382">
        <v>420</v>
      </c>
      <c r="V21" s="383"/>
      <c r="W21" s="384">
        <f>IF(T21="","",ROUND(U21*$D$4,-1))</f>
      </c>
      <c r="X21" s="385"/>
      <c r="Y21" s="423" t="s">
        <v>2136</v>
      </c>
      <c r="Z21" s="424"/>
      <c r="AA21" s="424"/>
      <c r="AB21" s="424"/>
      <c r="AC21" s="424"/>
      <c r="AD21" s="424"/>
      <c r="AE21" s="425"/>
    </row>
    <row r="22" spans="1:31" ht="12" customHeight="1">
      <c r="A22" s="387"/>
      <c r="B22" s="392" t="s">
        <v>700</v>
      </c>
      <c r="C22" s="381"/>
      <c r="D22" s="95"/>
      <c r="E22" s="527">
        <v>440</v>
      </c>
      <c r="F22" s="527"/>
      <c r="G22" s="395">
        <f t="shared" si="3"/>
      </c>
      <c r="H22" s="396"/>
      <c r="I22" s="530" t="s">
        <v>197</v>
      </c>
      <c r="J22" s="530"/>
      <c r="K22" s="530"/>
      <c r="L22" s="530"/>
      <c r="M22" s="530"/>
      <c r="N22" s="530"/>
      <c r="O22" s="531"/>
      <c r="Q22" s="387"/>
      <c r="R22" s="392" t="s">
        <v>958</v>
      </c>
      <c r="S22" s="381"/>
      <c r="T22" s="95"/>
      <c r="U22" s="382">
        <v>460</v>
      </c>
      <c r="V22" s="383"/>
      <c r="W22" s="384">
        <f>IF(T22="","",ROUND(U22*$D$4,-1))</f>
      </c>
      <c r="X22" s="385"/>
      <c r="Y22" s="423" t="s">
        <v>1531</v>
      </c>
      <c r="Z22" s="424"/>
      <c r="AA22" s="424"/>
      <c r="AB22" s="424"/>
      <c r="AC22" s="424"/>
      <c r="AD22" s="424"/>
      <c r="AE22" s="425"/>
    </row>
    <row r="23" spans="1:31" ht="12" customHeight="1">
      <c r="A23" s="387"/>
      <c r="B23" s="392" t="s">
        <v>701</v>
      </c>
      <c r="C23" s="381"/>
      <c r="D23" s="95"/>
      <c r="E23" s="127"/>
      <c r="F23" s="128"/>
      <c r="G23" s="395">
        <f t="shared" si="3"/>
      </c>
      <c r="H23" s="396"/>
      <c r="I23" s="530" t="s">
        <v>1594</v>
      </c>
      <c r="J23" s="530"/>
      <c r="K23" s="530"/>
      <c r="L23" s="530"/>
      <c r="M23" s="530"/>
      <c r="N23" s="530"/>
      <c r="O23" s="531"/>
      <c r="Q23" s="387"/>
      <c r="R23" s="392" t="s">
        <v>959</v>
      </c>
      <c r="S23" s="381"/>
      <c r="T23" s="95"/>
      <c r="U23" s="382">
        <v>130</v>
      </c>
      <c r="V23" s="383"/>
      <c r="W23" s="384">
        <f>IF(T23="","",ROUND(U23*$D$4,-1))</f>
      </c>
      <c r="X23" s="385"/>
      <c r="Y23" s="423" t="s">
        <v>1532</v>
      </c>
      <c r="Z23" s="424"/>
      <c r="AA23" s="424"/>
      <c r="AB23" s="424"/>
      <c r="AC23" s="424"/>
      <c r="AD23" s="424"/>
      <c r="AE23" s="425"/>
    </row>
    <row r="24" spans="1:31" ht="12" customHeight="1">
      <c r="A24" s="387"/>
      <c r="B24" s="392" t="s">
        <v>445</v>
      </c>
      <c r="C24" s="381"/>
      <c r="D24" s="95"/>
      <c r="E24" s="429">
        <v>430</v>
      </c>
      <c r="F24" s="430"/>
      <c r="G24" s="395">
        <f t="shared" si="3"/>
      </c>
      <c r="H24" s="396"/>
      <c r="I24" s="439" t="s">
        <v>1182</v>
      </c>
      <c r="J24" s="440"/>
      <c r="K24" s="440"/>
      <c r="L24" s="440"/>
      <c r="M24" s="440"/>
      <c r="N24" s="440"/>
      <c r="O24" s="441"/>
      <c r="Q24" s="387"/>
      <c r="R24" s="392" t="s">
        <v>496</v>
      </c>
      <c r="S24" s="381"/>
      <c r="T24" s="95"/>
      <c r="U24" s="382">
        <v>510</v>
      </c>
      <c r="V24" s="383"/>
      <c r="W24" s="384">
        <f t="shared" si="2"/>
      </c>
      <c r="X24" s="385"/>
      <c r="Y24" s="423" t="s">
        <v>202</v>
      </c>
      <c r="Z24" s="424"/>
      <c r="AA24" s="424"/>
      <c r="AB24" s="424"/>
      <c r="AC24" s="424"/>
      <c r="AD24" s="424"/>
      <c r="AE24" s="425"/>
    </row>
    <row r="25" spans="1:31" ht="12" customHeight="1">
      <c r="A25" s="387"/>
      <c r="B25" s="392" t="s">
        <v>446</v>
      </c>
      <c r="C25" s="381"/>
      <c r="D25" s="95"/>
      <c r="E25" s="397">
        <v>470</v>
      </c>
      <c r="F25" s="398"/>
      <c r="G25" s="395">
        <f t="shared" si="3"/>
      </c>
      <c r="H25" s="396"/>
      <c r="I25" s="401" t="s">
        <v>1183</v>
      </c>
      <c r="J25" s="402"/>
      <c r="K25" s="402"/>
      <c r="L25" s="402"/>
      <c r="M25" s="402"/>
      <c r="N25" s="402"/>
      <c r="O25" s="403"/>
      <c r="Q25" s="387"/>
      <c r="R25" s="404" t="s">
        <v>497</v>
      </c>
      <c r="S25" s="405"/>
      <c r="T25" s="95"/>
      <c r="U25" s="581">
        <v>250</v>
      </c>
      <c r="V25" s="582"/>
      <c r="W25" s="384">
        <f t="shared" si="2"/>
      </c>
      <c r="X25" s="385"/>
      <c r="Y25" s="578" t="s">
        <v>1184</v>
      </c>
      <c r="Z25" s="579"/>
      <c r="AA25" s="579"/>
      <c r="AB25" s="579"/>
      <c r="AC25" s="579"/>
      <c r="AD25" s="579"/>
      <c r="AE25" s="580"/>
    </row>
    <row r="26" spans="1:31" ht="12" customHeight="1">
      <c r="A26" s="387"/>
      <c r="B26" s="392" t="s">
        <v>447</v>
      </c>
      <c r="C26" s="381"/>
      <c r="D26" s="95"/>
      <c r="E26" s="397">
        <v>290</v>
      </c>
      <c r="F26" s="398"/>
      <c r="G26" s="395">
        <f t="shared" si="3"/>
      </c>
      <c r="H26" s="396"/>
      <c r="I26" s="401" t="s">
        <v>1285</v>
      </c>
      <c r="J26" s="402"/>
      <c r="K26" s="402"/>
      <c r="L26" s="402"/>
      <c r="M26" s="402"/>
      <c r="N26" s="402"/>
      <c r="O26" s="403"/>
      <c r="Q26" s="388"/>
      <c r="R26" s="406" t="s">
        <v>999</v>
      </c>
      <c r="S26" s="407"/>
      <c r="T26" s="408"/>
      <c r="U26" s="393">
        <f>SUBTOTAL(9,U19:V25)</f>
        <v>2760</v>
      </c>
      <c r="V26" s="418"/>
      <c r="W26" s="435">
        <f>SUBTOTAL(9,W19:X25)</f>
        <v>0</v>
      </c>
      <c r="X26" s="436"/>
      <c r="Y26" s="433"/>
      <c r="Z26" s="433"/>
      <c r="AA26" s="433"/>
      <c r="AB26" s="433"/>
      <c r="AC26" s="433"/>
      <c r="AD26" s="433"/>
      <c r="AE26" s="434"/>
    </row>
    <row r="27" spans="1:31" ht="12" customHeight="1">
      <c r="A27" s="387"/>
      <c r="B27" s="392" t="s">
        <v>448</v>
      </c>
      <c r="C27" s="381"/>
      <c r="D27" s="95"/>
      <c r="E27" s="397">
        <v>590</v>
      </c>
      <c r="F27" s="398"/>
      <c r="G27" s="395">
        <f t="shared" si="3"/>
      </c>
      <c r="H27" s="396"/>
      <c r="I27" s="401" t="s">
        <v>1185</v>
      </c>
      <c r="J27" s="402"/>
      <c r="K27" s="402"/>
      <c r="L27" s="402"/>
      <c r="M27" s="402"/>
      <c r="N27" s="402"/>
      <c r="O27" s="403"/>
      <c r="Q27" s="386" t="s">
        <v>1016</v>
      </c>
      <c r="R27" s="399" t="s">
        <v>171</v>
      </c>
      <c r="S27" s="400"/>
      <c r="T27" s="59"/>
      <c r="U27" s="382">
        <v>210</v>
      </c>
      <c r="V27" s="383"/>
      <c r="W27" s="384">
        <f aca="true" t="shared" si="4" ref="W27:W36">IF(T27="","",ROUND(U27*$D$4,-1))</f>
      </c>
      <c r="X27" s="385"/>
      <c r="Y27" s="557" t="s">
        <v>172</v>
      </c>
      <c r="Z27" s="558"/>
      <c r="AA27" s="558"/>
      <c r="AB27" s="558"/>
      <c r="AC27" s="558"/>
      <c r="AD27" s="558"/>
      <c r="AE27" s="559"/>
    </row>
    <row r="28" spans="1:31" ht="12" customHeight="1">
      <c r="A28" s="387"/>
      <c r="B28" s="392" t="s">
        <v>449</v>
      </c>
      <c r="C28" s="381"/>
      <c r="D28" s="95"/>
      <c r="E28" s="397">
        <v>340</v>
      </c>
      <c r="F28" s="398"/>
      <c r="G28" s="395">
        <f t="shared" si="3"/>
      </c>
      <c r="H28" s="396"/>
      <c r="I28" s="401" t="s">
        <v>1186</v>
      </c>
      <c r="J28" s="402"/>
      <c r="K28" s="402"/>
      <c r="L28" s="402"/>
      <c r="M28" s="402"/>
      <c r="N28" s="402"/>
      <c r="O28" s="403"/>
      <c r="Q28" s="387"/>
      <c r="R28" s="555" t="s">
        <v>2517</v>
      </c>
      <c r="S28" s="556"/>
      <c r="T28" s="65"/>
      <c r="U28" s="382">
        <v>280</v>
      </c>
      <c r="V28" s="383"/>
      <c r="W28" s="384">
        <f>IF(T28="","",ROUND(U28*$D$4,-1))</f>
      </c>
      <c r="X28" s="385"/>
      <c r="Y28" s="557" t="s">
        <v>2519</v>
      </c>
      <c r="Z28" s="558"/>
      <c r="AA28" s="558"/>
      <c r="AB28" s="558"/>
      <c r="AC28" s="558"/>
      <c r="AD28" s="558"/>
      <c r="AE28" s="559"/>
    </row>
    <row r="29" spans="1:31" ht="12" customHeight="1">
      <c r="A29" s="387"/>
      <c r="B29" s="392" t="s">
        <v>450</v>
      </c>
      <c r="C29" s="381"/>
      <c r="D29" s="95"/>
      <c r="E29" s="397">
        <v>430</v>
      </c>
      <c r="F29" s="398"/>
      <c r="G29" s="395">
        <f t="shared" si="3"/>
      </c>
      <c r="H29" s="396"/>
      <c r="I29" s="401" t="s">
        <v>1187</v>
      </c>
      <c r="J29" s="402"/>
      <c r="K29" s="402"/>
      <c r="L29" s="402"/>
      <c r="M29" s="402"/>
      <c r="N29" s="402"/>
      <c r="O29" s="403"/>
      <c r="Q29" s="387"/>
      <c r="R29" s="555" t="s">
        <v>2518</v>
      </c>
      <c r="S29" s="556"/>
      <c r="T29" s="65"/>
      <c r="U29" s="382">
        <v>220</v>
      </c>
      <c r="V29" s="383"/>
      <c r="W29" s="384">
        <f t="shared" si="4"/>
      </c>
      <c r="X29" s="385"/>
      <c r="Y29" s="557" t="s">
        <v>2520</v>
      </c>
      <c r="Z29" s="558"/>
      <c r="AA29" s="558"/>
      <c r="AB29" s="558"/>
      <c r="AC29" s="558"/>
      <c r="AD29" s="558"/>
      <c r="AE29" s="559"/>
    </row>
    <row r="30" spans="1:31" ht="12" customHeight="1">
      <c r="A30" s="387"/>
      <c r="B30" s="392" t="s">
        <v>167</v>
      </c>
      <c r="C30" s="381"/>
      <c r="D30" s="95"/>
      <c r="E30" s="397">
        <v>550</v>
      </c>
      <c r="F30" s="398"/>
      <c r="G30" s="395">
        <f t="shared" si="3"/>
      </c>
      <c r="H30" s="396"/>
      <c r="I30" s="426" t="s">
        <v>1097</v>
      </c>
      <c r="J30" s="427"/>
      <c r="K30" s="427"/>
      <c r="L30" s="427"/>
      <c r="M30" s="427"/>
      <c r="N30" s="427"/>
      <c r="O30" s="428"/>
      <c r="Q30" s="387"/>
      <c r="R30" s="555" t="s">
        <v>2313</v>
      </c>
      <c r="S30" s="556"/>
      <c r="T30" s="65"/>
      <c r="U30" s="382">
        <v>350</v>
      </c>
      <c r="V30" s="383"/>
      <c r="W30" s="384">
        <f t="shared" si="4"/>
      </c>
      <c r="X30" s="385"/>
      <c r="Y30" s="423" t="s">
        <v>2315</v>
      </c>
      <c r="Z30" s="424"/>
      <c r="AA30" s="424"/>
      <c r="AB30" s="424"/>
      <c r="AC30" s="424"/>
      <c r="AD30" s="424"/>
      <c r="AE30" s="425"/>
    </row>
    <row r="31" spans="1:31" ht="12" customHeight="1">
      <c r="A31" s="387"/>
      <c r="B31" s="404" t="s">
        <v>168</v>
      </c>
      <c r="C31" s="405"/>
      <c r="D31" s="95"/>
      <c r="E31" s="397">
        <v>430</v>
      </c>
      <c r="F31" s="398"/>
      <c r="G31" s="395">
        <f t="shared" si="3"/>
      </c>
      <c r="H31" s="396"/>
      <c r="I31" s="401" t="s">
        <v>169</v>
      </c>
      <c r="J31" s="402"/>
      <c r="K31" s="402"/>
      <c r="L31" s="402"/>
      <c r="M31" s="402"/>
      <c r="N31" s="402"/>
      <c r="O31" s="403"/>
      <c r="Q31" s="387"/>
      <c r="R31" s="392" t="s">
        <v>2314</v>
      </c>
      <c r="S31" s="381"/>
      <c r="T31" s="96"/>
      <c r="U31" s="382">
        <v>170</v>
      </c>
      <c r="V31" s="383"/>
      <c r="W31" s="384">
        <f t="shared" si="4"/>
      </c>
      <c r="X31" s="385"/>
      <c r="Y31" s="423" t="s">
        <v>2316</v>
      </c>
      <c r="Z31" s="424"/>
      <c r="AA31" s="424"/>
      <c r="AB31" s="424"/>
      <c r="AC31" s="424"/>
      <c r="AD31" s="424"/>
      <c r="AE31" s="425"/>
    </row>
    <row r="32" spans="1:31" ht="12" customHeight="1">
      <c r="A32" s="388"/>
      <c r="B32" s="406" t="s">
        <v>999</v>
      </c>
      <c r="C32" s="407"/>
      <c r="D32" s="408"/>
      <c r="E32" s="393">
        <f>SUBTOTAL(9,E6:F31)</f>
        <v>11430</v>
      </c>
      <c r="F32" s="418"/>
      <c r="G32" s="435">
        <f>SUBTOTAL(9,G6:H31)</f>
        <v>0</v>
      </c>
      <c r="H32" s="436"/>
      <c r="I32" s="433"/>
      <c r="J32" s="433"/>
      <c r="K32" s="433"/>
      <c r="L32" s="433"/>
      <c r="M32" s="433"/>
      <c r="N32" s="433"/>
      <c r="O32" s="434"/>
      <c r="Q32" s="387"/>
      <c r="R32" s="392" t="s">
        <v>499</v>
      </c>
      <c r="S32" s="381"/>
      <c r="T32" s="96"/>
      <c r="U32" s="382">
        <v>280</v>
      </c>
      <c r="V32" s="383"/>
      <c r="W32" s="384">
        <f t="shared" si="4"/>
      </c>
      <c r="X32" s="385"/>
      <c r="Y32" s="423" t="s">
        <v>1188</v>
      </c>
      <c r="Z32" s="424"/>
      <c r="AA32" s="424"/>
      <c r="AB32" s="424"/>
      <c r="AC32" s="424"/>
      <c r="AD32" s="424"/>
      <c r="AE32" s="425"/>
    </row>
    <row r="33" spans="1:31" ht="12" customHeight="1">
      <c r="A33" s="386" t="s">
        <v>1012</v>
      </c>
      <c r="B33" s="399" t="s">
        <v>451</v>
      </c>
      <c r="C33" s="400"/>
      <c r="D33" s="95"/>
      <c r="E33" s="528">
        <v>730</v>
      </c>
      <c r="F33" s="529"/>
      <c r="G33" s="395">
        <f>IF(D33="","",ROUND(E33*$D$4,-1))</f>
      </c>
      <c r="H33" s="396"/>
      <c r="I33" s="552" t="s">
        <v>198</v>
      </c>
      <c r="J33" s="553"/>
      <c r="K33" s="553"/>
      <c r="L33" s="553"/>
      <c r="M33" s="553"/>
      <c r="N33" s="553"/>
      <c r="O33" s="554"/>
      <c r="Q33" s="387"/>
      <c r="R33" s="392" t="s">
        <v>298</v>
      </c>
      <c r="S33" s="381"/>
      <c r="T33" s="96"/>
      <c r="U33" s="382">
        <v>580</v>
      </c>
      <c r="V33" s="383"/>
      <c r="W33" s="384">
        <f t="shared" si="4"/>
      </c>
      <c r="X33" s="385"/>
      <c r="Y33" s="423" t="s">
        <v>300</v>
      </c>
      <c r="Z33" s="424"/>
      <c r="AA33" s="424"/>
      <c r="AB33" s="424"/>
      <c r="AC33" s="424"/>
      <c r="AD33" s="424"/>
      <c r="AE33" s="425"/>
    </row>
    <row r="34" spans="1:31" ht="12" customHeight="1">
      <c r="A34" s="387"/>
      <c r="B34" s="392" t="s">
        <v>452</v>
      </c>
      <c r="C34" s="381"/>
      <c r="D34" s="60"/>
      <c r="E34" s="527">
        <v>460</v>
      </c>
      <c r="F34" s="527"/>
      <c r="G34" s="395">
        <f aca="true" t="shared" si="5" ref="G34:G41">IF(D34="","",ROUND(E34*$D$4,-1))</f>
      </c>
      <c r="H34" s="396"/>
      <c r="I34" s="576" t="s">
        <v>199</v>
      </c>
      <c r="J34" s="576"/>
      <c r="K34" s="576"/>
      <c r="L34" s="576"/>
      <c r="M34" s="576"/>
      <c r="N34" s="576"/>
      <c r="O34" s="577"/>
      <c r="Q34" s="387"/>
      <c r="R34" s="392" t="s">
        <v>299</v>
      </c>
      <c r="S34" s="381"/>
      <c r="T34" s="96"/>
      <c r="U34" s="382">
        <v>130</v>
      </c>
      <c r="V34" s="383"/>
      <c r="W34" s="384">
        <f t="shared" si="4"/>
      </c>
      <c r="X34" s="385"/>
      <c r="Y34" s="423" t="s">
        <v>300</v>
      </c>
      <c r="Z34" s="424"/>
      <c r="AA34" s="424"/>
      <c r="AB34" s="424"/>
      <c r="AC34" s="424"/>
      <c r="AD34" s="424"/>
      <c r="AE34" s="425"/>
    </row>
    <row r="35" spans="1:31" ht="12" customHeight="1">
      <c r="A35" s="387"/>
      <c r="B35" s="392" t="s">
        <v>453</v>
      </c>
      <c r="C35" s="381"/>
      <c r="D35" s="95"/>
      <c r="E35" s="429">
        <v>340</v>
      </c>
      <c r="F35" s="430"/>
      <c r="G35" s="395">
        <f t="shared" si="5"/>
      </c>
      <c r="H35" s="396"/>
      <c r="I35" s="439" t="s">
        <v>1190</v>
      </c>
      <c r="J35" s="440"/>
      <c r="K35" s="440"/>
      <c r="L35" s="440"/>
      <c r="M35" s="440"/>
      <c r="N35" s="440"/>
      <c r="O35" s="441"/>
      <c r="Q35" s="387"/>
      <c r="R35" s="392" t="s">
        <v>500</v>
      </c>
      <c r="S35" s="381"/>
      <c r="T35" s="96"/>
      <c r="U35" s="382">
        <v>430</v>
      </c>
      <c r="V35" s="383"/>
      <c r="W35" s="384">
        <f t="shared" si="4"/>
      </c>
      <c r="X35" s="385"/>
      <c r="Y35" s="423" t="s">
        <v>1189</v>
      </c>
      <c r="Z35" s="424"/>
      <c r="AA35" s="424"/>
      <c r="AB35" s="424"/>
      <c r="AC35" s="424"/>
      <c r="AD35" s="424"/>
      <c r="AE35" s="425"/>
    </row>
    <row r="36" spans="1:31" ht="12" customHeight="1">
      <c r="A36" s="387"/>
      <c r="B36" s="392" t="s">
        <v>454</v>
      </c>
      <c r="C36" s="381"/>
      <c r="D36" s="95"/>
      <c r="E36" s="397">
        <v>380</v>
      </c>
      <c r="F36" s="398"/>
      <c r="G36" s="395">
        <f>IF(D36="","",ROUND(E36*$D$4,-1))</f>
      </c>
      <c r="H36" s="396"/>
      <c r="I36" s="401" t="s">
        <v>1191</v>
      </c>
      <c r="J36" s="402"/>
      <c r="K36" s="402"/>
      <c r="L36" s="402"/>
      <c r="M36" s="402"/>
      <c r="N36" s="402"/>
      <c r="O36" s="403"/>
      <c r="Q36" s="387"/>
      <c r="R36" s="392" t="s">
        <v>501</v>
      </c>
      <c r="S36" s="381"/>
      <c r="T36" s="96"/>
      <c r="U36" s="382">
        <v>650</v>
      </c>
      <c r="V36" s="383"/>
      <c r="W36" s="384">
        <f t="shared" si="4"/>
      </c>
      <c r="X36" s="385"/>
      <c r="Y36" s="423" t="s">
        <v>203</v>
      </c>
      <c r="Z36" s="424"/>
      <c r="AA36" s="424"/>
      <c r="AB36" s="424"/>
      <c r="AC36" s="424"/>
      <c r="AD36" s="424"/>
      <c r="AE36" s="425"/>
    </row>
    <row r="37" spans="1:31" ht="12" customHeight="1">
      <c r="A37" s="387"/>
      <c r="B37" s="392" t="s">
        <v>455</v>
      </c>
      <c r="C37" s="381"/>
      <c r="D37" s="95"/>
      <c r="E37" s="397">
        <v>530</v>
      </c>
      <c r="F37" s="398"/>
      <c r="G37" s="395">
        <f t="shared" si="5"/>
      </c>
      <c r="H37" s="396"/>
      <c r="I37" s="401" t="s">
        <v>1193</v>
      </c>
      <c r="J37" s="402"/>
      <c r="K37" s="402"/>
      <c r="L37" s="402"/>
      <c r="M37" s="402"/>
      <c r="N37" s="402"/>
      <c r="O37" s="403"/>
      <c r="Q37" s="387"/>
      <c r="R37" s="392" t="s">
        <v>502</v>
      </c>
      <c r="S37" s="381"/>
      <c r="T37" s="96"/>
      <c r="U37" s="382">
        <v>650</v>
      </c>
      <c r="V37" s="383"/>
      <c r="W37" s="384">
        <f aca="true" t="shared" si="6" ref="W37:W44">IF(T37="","",ROUND(U37*$D$4,-1))</f>
      </c>
      <c r="X37" s="385"/>
      <c r="Y37" s="423" t="s">
        <v>204</v>
      </c>
      <c r="Z37" s="424"/>
      <c r="AA37" s="424"/>
      <c r="AB37" s="424"/>
      <c r="AC37" s="424"/>
      <c r="AD37" s="424"/>
      <c r="AE37" s="425"/>
    </row>
    <row r="38" spans="1:31" ht="12" customHeight="1">
      <c r="A38" s="387"/>
      <c r="B38" s="392" t="s">
        <v>456</v>
      </c>
      <c r="C38" s="381"/>
      <c r="D38" s="95"/>
      <c r="E38" s="397">
        <v>350</v>
      </c>
      <c r="F38" s="398"/>
      <c r="G38" s="395">
        <f t="shared" si="5"/>
      </c>
      <c r="H38" s="396"/>
      <c r="I38" s="401" t="s">
        <v>1196</v>
      </c>
      <c r="J38" s="402"/>
      <c r="K38" s="402"/>
      <c r="L38" s="402"/>
      <c r="M38" s="402"/>
      <c r="N38" s="402"/>
      <c r="O38" s="403"/>
      <c r="Q38" s="387"/>
      <c r="R38" s="392" t="s">
        <v>503</v>
      </c>
      <c r="S38" s="381"/>
      <c r="T38" s="96"/>
      <c r="U38" s="527">
        <v>410</v>
      </c>
      <c r="V38" s="527"/>
      <c r="W38" s="384">
        <f t="shared" si="6"/>
      </c>
      <c r="X38" s="385"/>
      <c r="Y38" s="530" t="s">
        <v>1192</v>
      </c>
      <c r="Z38" s="530"/>
      <c r="AA38" s="530"/>
      <c r="AB38" s="530"/>
      <c r="AC38" s="530"/>
      <c r="AD38" s="530"/>
      <c r="AE38" s="531"/>
    </row>
    <row r="39" spans="1:31" ht="12" customHeight="1">
      <c r="A39" s="387"/>
      <c r="B39" s="392" t="s">
        <v>457</v>
      </c>
      <c r="C39" s="381"/>
      <c r="D39" s="95"/>
      <c r="E39" s="397">
        <v>390</v>
      </c>
      <c r="F39" s="398"/>
      <c r="G39" s="395">
        <f t="shared" si="5"/>
      </c>
      <c r="H39" s="396"/>
      <c r="I39" s="401" t="s">
        <v>1198</v>
      </c>
      <c r="J39" s="402"/>
      <c r="K39" s="402"/>
      <c r="L39" s="402"/>
      <c r="M39" s="402"/>
      <c r="N39" s="402"/>
      <c r="O39" s="403"/>
      <c r="Q39" s="387"/>
      <c r="R39" s="392" t="s">
        <v>2479</v>
      </c>
      <c r="S39" s="381"/>
      <c r="T39" s="96"/>
      <c r="U39" s="527">
        <v>300</v>
      </c>
      <c r="V39" s="527"/>
      <c r="W39" s="384">
        <f t="shared" si="6"/>
      </c>
      <c r="X39" s="385"/>
      <c r="Y39" s="530" t="s">
        <v>2481</v>
      </c>
      <c r="Z39" s="530"/>
      <c r="AA39" s="530"/>
      <c r="AB39" s="530"/>
      <c r="AC39" s="530"/>
      <c r="AD39" s="530"/>
      <c r="AE39" s="531"/>
    </row>
    <row r="40" spans="1:35" ht="12" customHeight="1">
      <c r="A40" s="387"/>
      <c r="B40" s="392" t="s">
        <v>458</v>
      </c>
      <c r="C40" s="381"/>
      <c r="D40" s="95"/>
      <c r="E40" s="397">
        <v>140</v>
      </c>
      <c r="F40" s="398"/>
      <c r="G40" s="395">
        <f t="shared" si="5"/>
      </c>
      <c r="H40" s="396"/>
      <c r="I40" s="401" t="s">
        <v>1199</v>
      </c>
      <c r="J40" s="402"/>
      <c r="K40" s="402"/>
      <c r="L40" s="402"/>
      <c r="M40" s="402"/>
      <c r="N40" s="402"/>
      <c r="O40" s="403"/>
      <c r="Q40" s="387"/>
      <c r="R40" s="392" t="s">
        <v>2480</v>
      </c>
      <c r="S40" s="381"/>
      <c r="T40" s="96"/>
      <c r="U40" s="527">
        <v>220</v>
      </c>
      <c r="V40" s="527"/>
      <c r="W40" s="384">
        <f>IF(T40="","",ROUND(U40*$D$4,-1))</f>
      </c>
      <c r="X40" s="385"/>
      <c r="Y40" s="530" t="s">
        <v>2482</v>
      </c>
      <c r="Z40" s="530"/>
      <c r="AA40" s="530"/>
      <c r="AB40" s="530"/>
      <c r="AC40" s="530"/>
      <c r="AD40" s="530"/>
      <c r="AE40" s="531"/>
      <c r="AI40" s="14"/>
    </row>
    <row r="41" spans="1:35" ht="12" customHeight="1">
      <c r="A41" s="387"/>
      <c r="B41" s="392" t="s">
        <v>459</v>
      </c>
      <c r="C41" s="381"/>
      <c r="D41" s="95"/>
      <c r="E41" s="397">
        <v>600</v>
      </c>
      <c r="F41" s="398"/>
      <c r="G41" s="395">
        <f t="shared" si="5"/>
      </c>
      <c r="H41" s="396"/>
      <c r="I41" s="401" t="s">
        <v>610</v>
      </c>
      <c r="J41" s="402"/>
      <c r="K41" s="402"/>
      <c r="L41" s="402"/>
      <c r="M41" s="402"/>
      <c r="N41" s="402"/>
      <c r="O41" s="403"/>
      <c r="Q41" s="387"/>
      <c r="R41" s="392" t="s">
        <v>504</v>
      </c>
      <c r="S41" s="381"/>
      <c r="T41" s="96"/>
      <c r="U41" s="527">
        <v>580</v>
      </c>
      <c r="V41" s="527"/>
      <c r="W41" s="384">
        <f t="shared" si="6"/>
      </c>
      <c r="X41" s="385"/>
      <c r="Y41" s="530" t="s">
        <v>1197</v>
      </c>
      <c r="Z41" s="530"/>
      <c r="AA41" s="530"/>
      <c r="AB41" s="530"/>
      <c r="AC41" s="530"/>
      <c r="AD41" s="530"/>
      <c r="AE41" s="531"/>
      <c r="AI41" s="14"/>
    </row>
    <row r="42" spans="1:31" ht="12" customHeight="1">
      <c r="A42" s="387"/>
      <c r="B42" s="392" t="s">
        <v>770</v>
      </c>
      <c r="C42" s="381"/>
      <c r="D42" s="95"/>
      <c r="E42" s="397">
        <v>430</v>
      </c>
      <c r="F42" s="398"/>
      <c r="G42" s="395">
        <f aca="true" t="shared" si="7" ref="G42:G48">IF(D42="","",ROUND(E42*$D$4,-1))</f>
      </c>
      <c r="H42" s="396"/>
      <c r="I42" s="401" t="s">
        <v>619</v>
      </c>
      <c r="J42" s="402"/>
      <c r="K42" s="402"/>
      <c r="L42" s="402"/>
      <c r="M42" s="402"/>
      <c r="N42" s="402"/>
      <c r="O42" s="403"/>
      <c r="Q42" s="387"/>
      <c r="R42" s="392" t="s">
        <v>2425</v>
      </c>
      <c r="S42" s="381"/>
      <c r="T42" s="96"/>
      <c r="U42" s="527">
        <v>380</v>
      </c>
      <c r="V42" s="527"/>
      <c r="W42" s="547">
        <f>IF(T42="","",ROUND(U42*$D$4,-1))</f>
      </c>
      <c r="X42" s="548"/>
      <c r="Y42" s="532" t="s">
        <v>2427</v>
      </c>
      <c r="Z42" s="532"/>
      <c r="AA42" s="532"/>
      <c r="AB42" s="532"/>
      <c r="AC42" s="532"/>
      <c r="AD42" s="532"/>
      <c r="AE42" s="533"/>
    </row>
    <row r="43" spans="1:31" ht="12" customHeight="1">
      <c r="A43" s="387"/>
      <c r="B43" s="392" t="s">
        <v>771</v>
      </c>
      <c r="C43" s="381"/>
      <c r="D43" s="95"/>
      <c r="E43" s="397">
        <v>350</v>
      </c>
      <c r="F43" s="398"/>
      <c r="G43" s="395">
        <f t="shared" si="7"/>
      </c>
      <c r="H43" s="396"/>
      <c r="I43" s="401" t="s">
        <v>2536</v>
      </c>
      <c r="J43" s="402"/>
      <c r="K43" s="402"/>
      <c r="L43" s="402"/>
      <c r="M43" s="402"/>
      <c r="N43" s="402"/>
      <c r="O43" s="403"/>
      <c r="Q43" s="387"/>
      <c r="R43" s="392" t="s">
        <v>2426</v>
      </c>
      <c r="S43" s="381"/>
      <c r="T43" s="96"/>
      <c r="U43" s="527">
        <v>250</v>
      </c>
      <c r="V43" s="527"/>
      <c r="W43" s="547">
        <f t="shared" si="6"/>
      </c>
      <c r="X43" s="548"/>
      <c r="Y43" s="532" t="s">
        <v>2428</v>
      </c>
      <c r="Z43" s="532"/>
      <c r="AA43" s="532"/>
      <c r="AB43" s="532"/>
      <c r="AC43" s="532"/>
      <c r="AD43" s="532"/>
      <c r="AE43" s="533"/>
    </row>
    <row r="44" spans="1:31" ht="12" customHeight="1">
      <c r="A44" s="387"/>
      <c r="B44" s="392" t="s">
        <v>1849</v>
      </c>
      <c r="C44" s="381"/>
      <c r="D44" s="95"/>
      <c r="E44" s="397">
        <v>200</v>
      </c>
      <c r="F44" s="398"/>
      <c r="G44" s="395">
        <f t="shared" si="7"/>
      </c>
      <c r="H44" s="396"/>
      <c r="I44" s="401" t="s">
        <v>2538</v>
      </c>
      <c r="J44" s="402"/>
      <c r="K44" s="402"/>
      <c r="L44" s="402"/>
      <c r="M44" s="402"/>
      <c r="N44" s="402"/>
      <c r="O44" s="403"/>
      <c r="Q44" s="387"/>
      <c r="R44" s="404" t="s">
        <v>505</v>
      </c>
      <c r="S44" s="405"/>
      <c r="T44" s="96"/>
      <c r="U44" s="527">
        <v>240</v>
      </c>
      <c r="V44" s="527"/>
      <c r="W44" s="384">
        <f t="shared" si="6"/>
      </c>
      <c r="X44" s="385"/>
      <c r="Y44" s="530" t="s">
        <v>205</v>
      </c>
      <c r="Z44" s="530"/>
      <c r="AA44" s="530"/>
      <c r="AB44" s="530"/>
      <c r="AC44" s="530"/>
      <c r="AD44" s="530"/>
      <c r="AE44" s="531"/>
    </row>
    <row r="45" spans="1:31" ht="12" customHeight="1">
      <c r="A45" s="387"/>
      <c r="B45" s="392" t="s">
        <v>2535</v>
      </c>
      <c r="C45" s="381"/>
      <c r="D45" s="95"/>
      <c r="E45" s="397">
        <v>420</v>
      </c>
      <c r="F45" s="398"/>
      <c r="G45" s="395">
        <f>IF(D45="","",ROUND(E45*$D$4,-1))</f>
      </c>
      <c r="H45" s="396"/>
      <c r="I45" s="401" t="s">
        <v>2537</v>
      </c>
      <c r="J45" s="402"/>
      <c r="K45" s="402"/>
      <c r="L45" s="402"/>
      <c r="M45" s="402"/>
      <c r="N45" s="402"/>
      <c r="O45" s="403"/>
      <c r="Q45" s="388"/>
      <c r="R45" s="406" t="s">
        <v>999</v>
      </c>
      <c r="S45" s="407"/>
      <c r="T45" s="414"/>
      <c r="U45" s="393">
        <f>SUBTOTAL(9,U27:V44)</f>
        <v>6330</v>
      </c>
      <c r="V45" s="418"/>
      <c r="W45" s="435">
        <f>SUBTOTAL(9,W27:X44)</f>
        <v>0</v>
      </c>
      <c r="X45" s="436"/>
      <c r="Y45" s="433"/>
      <c r="Z45" s="433"/>
      <c r="AA45" s="433"/>
      <c r="AB45" s="433"/>
      <c r="AC45" s="433"/>
      <c r="AD45" s="433"/>
      <c r="AE45" s="434"/>
    </row>
    <row r="46" spans="1:31" ht="12" customHeight="1">
      <c r="A46" s="387"/>
      <c r="B46" s="392" t="s">
        <v>461</v>
      </c>
      <c r="C46" s="381"/>
      <c r="D46" s="95"/>
      <c r="E46" s="397">
        <v>360</v>
      </c>
      <c r="F46" s="398"/>
      <c r="G46" s="395">
        <f t="shared" si="7"/>
      </c>
      <c r="H46" s="396"/>
      <c r="I46" s="401" t="s">
        <v>1201</v>
      </c>
      <c r="J46" s="402"/>
      <c r="K46" s="402"/>
      <c r="L46" s="402"/>
      <c r="M46" s="402"/>
      <c r="N46" s="402"/>
      <c r="O46" s="403"/>
      <c r="Q46" s="386" t="s">
        <v>170</v>
      </c>
      <c r="R46" s="451" t="s">
        <v>543</v>
      </c>
      <c r="S46" s="442"/>
      <c r="T46" s="59"/>
      <c r="U46" s="527">
        <v>200</v>
      </c>
      <c r="V46" s="527"/>
      <c r="W46" s="384">
        <f>IF(T46="","",ROUND(U46*$D$4,-1))</f>
      </c>
      <c r="X46" s="385"/>
      <c r="Y46" s="530" t="s">
        <v>1200</v>
      </c>
      <c r="Z46" s="530"/>
      <c r="AA46" s="530"/>
      <c r="AB46" s="530"/>
      <c r="AC46" s="530"/>
      <c r="AD46" s="530"/>
      <c r="AE46" s="531"/>
    </row>
    <row r="47" spans="1:31" ht="12" customHeight="1">
      <c r="A47" s="387"/>
      <c r="B47" s="572" t="s">
        <v>462</v>
      </c>
      <c r="C47" s="573"/>
      <c r="D47" s="95"/>
      <c r="E47" s="487">
        <v>430</v>
      </c>
      <c r="F47" s="488"/>
      <c r="G47" s="395">
        <f t="shared" si="7"/>
      </c>
      <c r="H47" s="396"/>
      <c r="I47" s="552" t="s">
        <v>1202</v>
      </c>
      <c r="J47" s="553"/>
      <c r="K47" s="553"/>
      <c r="L47" s="553"/>
      <c r="M47" s="553"/>
      <c r="N47" s="553"/>
      <c r="O47" s="554"/>
      <c r="Q47" s="387"/>
      <c r="R47" s="450" t="s">
        <v>301</v>
      </c>
      <c r="S47" s="438"/>
      <c r="T47" s="60"/>
      <c r="U47" s="527">
        <v>260</v>
      </c>
      <c r="V47" s="527"/>
      <c r="W47" s="384">
        <f>IF(T47="","",ROUND(U47*$D$4,-1))</f>
      </c>
      <c r="X47" s="385"/>
      <c r="Y47" s="530" t="s">
        <v>303</v>
      </c>
      <c r="Z47" s="530"/>
      <c r="AA47" s="530"/>
      <c r="AB47" s="530"/>
      <c r="AC47" s="530"/>
      <c r="AD47" s="530"/>
      <c r="AE47" s="531"/>
    </row>
    <row r="48" spans="1:31" ht="12" customHeight="1">
      <c r="A48" s="387"/>
      <c r="B48" s="404" t="s">
        <v>740</v>
      </c>
      <c r="C48" s="405"/>
      <c r="D48" s="95"/>
      <c r="E48" s="461">
        <v>230</v>
      </c>
      <c r="F48" s="462"/>
      <c r="G48" s="395">
        <f t="shared" si="7"/>
      </c>
      <c r="H48" s="396"/>
      <c r="I48" s="389" t="s">
        <v>741</v>
      </c>
      <c r="J48" s="390"/>
      <c r="K48" s="390"/>
      <c r="L48" s="390"/>
      <c r="M48" s="390"/>
      <c r="N48" s="390"/>
      <c r="O48" s="391"/>
      <c r="Q48" s="387"/>
      <c r="R48" s="450" t="s">
        <v>302</v>
      </c>
      <c r="S48" s="438"/>
      <c r="T48" s="95"/>
      <c r="U48" s="527">
        <v>240</v>
      </c>
      <c r="V48" s="527"/>
      <c r="W48" s="384">
        <f>IF(T48="","",ROUND(U48*$D$4,-1))</f>
      </c>
      <c r="X48" s="385"/>
      <c r="Y48" s="530" t="s">
        <v>304</v>
      </c>
      <c r="Z48" s="530"/>
      <c r="AA48" s="530"/>
      <c r="AB48" s="530"/>
      <c r="AC48" s="530"/>
      <c r="AD48" s="530"/>
      <c r="AE48" s="531"/>
    </row>
    <row r="49" spans="1:31" ht="12" customHeight="1">
      <c r="A49" s="388"/>
      <c r="B49" s="406" t="s">
        <v>999</v>
      </c>
      <c r="C49" s="407"/>
      <c r="D49" s="408"/>
      <c r="E49" s="393">
        <f>SUBTOTAL(9,E33:F48)</f>
        <v>6340</v>
      </c>
      <c r="F49" s="418"/>
      <c r="G49" s="542">
        <f>SUBTOTAL(9,G33:H48)</f>
        <v>0</v>
      </c>
      <c r="H49" s="543"/>
      <c r="I49" s="433"/>
      <c r="J49" s="433"/>
      <c r="K49" s="433"/>
      <c r="L49" s="433"/>
      <c r="M49" s="433"/>
      <c r="N49" s="433"/>
      <c r="O49" s="434"/>
      <c r="Q49" s="387"/>
      <c r="R49" s="450" t="s">
        <v>763</v>
      </c>
      <c r="S49" s="438"/>
      <c r="T49" s="95"/>
      <c r="U49" s="527">
        <v>410</v>
      </c>
      <c r="V49" s="527"/>
      <c r="W49" s="384">
        <f aca="true" t="shared" si="8" ref="W49:W59">IF(T49="","",ROUND(U49*$D$4,-1))</f>
      </c>
      <c r="X49" s="385"/>
      <c r="Y49" s="530" t="s">
        <v>1203</v>
      </c>
      <c r="Z49" s="530"/>
      <c r="AA49" s="530"/>
      <c r="AB49" s="530"/>
      <c r="AC49" s="530"/>
      <c r="AD49" s="530"/>
      <c r="AE49" s="531"/>
    </row>
    <row r="50" spans="1:31" ht="12" customHeight="1">
      <c r="A50" s="386" t="s">
        <v>1013</v>
      </c>
      <c r="B50" s="399" t="s">
        <v>1405</v>
      </c>
      <c r="C50" s="400"/>
      <c r="D50" s="60"/>
      <c r="E50" s="456">
        <v>270</v>
      </c>
      <c r="F50" s="457"/>
      <c r="G50" s="395">
        <f aca="true" t="shared" si="9" ref="G50:G60">IF(D50="","",ROUND(E50*$D$4,-1))</f>
      </c>
      <c r="H50" s="396"/>
      <c r="I50" s="534" t="s">
        <v>1407</v>
      </c>
      <c r="J50" s="534"/>
      <c r="K50" s="534"/>
      <c r="L50" s="534"/>
      <c r="M50" s="534"/>
      <c r="N50" s="534"/>
      <c r="O50" s="535"/>
      <c r="Q50" s="387"/>
      <c r="R50" s="450" t="s">
        <v>764</v>
      </c>
      <c r="S50" s="438"/>
      <c r="T50" s="95"/>
      <c r="U50" s="527">
        <v>530</v>
      </c>
      <c r="V50" s="527"/>
      <c r="W50" s="384">
        <f t="shared" si="8"/>
      </c>
      <c r="X50" s="385"/>
      <c r="Y50" s="530" t="s">
        <v>1204</v>
      </c>
      <c r="Z50" s="530"/>
      <c r="AA50" s="530"/>
      <c r="AB50" s="530"/>
      <c r="AC50" s="530"/>
      <c r="AD50" s="530"/>
      <c r="AE50" s="531"/>
    </row>
    <row r="51" spans="1:31" ht="12" customHeight="1">
      <c r="A51" s="387"/>
      <c r="B51" s="125" t="s">
        <v>1406</v>
      </c>
      <c r="C51" s="86"/>
      <c r="D51" s="60"/>
      <c r="E51" s="574">
        <v>170</v>
      </c>
      <c r="F51" s="575"/>
      <c r="G51" s="395">
        <f>IF(D51="","",ROUND(E51*$D$4,-1))</f>
      </c>
      <c r="H51" s="396"/>
      <c r="I51" s="525" t="s">
        <v>1408</v>
      </c>
      <c r="J51" s="525"/>
      <c r="K51" s="525"/>
      <c r="L51" s="525"/>
      <c r="M51" s="525"/>
      <c r="N51" s="525"/>
      <c r="O51" s="526"/>
      <c r="Q51" s="387"/>
      <c r="R51" s="450" t="s">
        <v>765</v>
      </c>
      <c r="S51" s="438"/>
      <c r="T51" s="95"/>
      <c r="U51" s="527">
        <v>230</v>
      </c>
      <c r="V51" s="527"/>
      <c r="W51" s="384">
        <f t="shared" si="8"/>
      </c>
      <c r="X51" s="385"/>
      <c r="Y51" s="530" t="s">
        <v>2441</v>
      </c>
      <c r="Z51" s="530"/>
      <c r="AA51" s="530"/>
      <c r="AB51" s="530"/>
      <c r="AC51" s="530"/>
      <c r="AD51" s="530"/>
      <c r="AE51" s="531"/>
    </row>
    <row r="52" spans="1:31" ht="12" customHeight="1">
      <c r="A52" s="387"/>
      <c r="B52" s="392" t="s">
        <v>464</v>
      </c>
      <c r="C52" s="381"/>
      <c r="D52" s="95"/>
      <c r="E52" s="397">
        <v>410</v>
      </c>
      <c r="F52" s="398"/>
      <c r="G52" s="395">
        <f>IF(D52="","",ROUND(E52*$D$4,-1))</f>
      </c>
      <c r="H52" s="396"/>
      <c r="I52" s="401" t="s">
        <v>1205</v>
      </c>
      <c r="J52" s="402"/>
      <c r="K52" s="402"/>
      <c r="L52" s="402"/>
      <c r="M52" s="402"/>
      <c r="N52" s="402"/>
      <c r="O52" s="403"/>
      <c r="Q52" s="387"/>
      <c r="R52" s="450" t="s">
        <v>766</v>
      </c>
      <c r="S52" s="438"/>
      <c r="T52" s="95"/>
      <c r="U52" s="382">
        <v>360</v>
      </c>
      <c r="V52" s="383"/>
      <c r="W52" s="384">
        <f t="shared" si="8"/>
      </c>
      <c r="X52" s="385"/>
      <c r="Y52" s="423" t="s">
        <v>1206</v>
      </c>
      <c r="Z52" s="424"/>
      <c r="AA52" s="424"/>
      <c r="AB52" s="424"/>
      <c r="AC52" s="424"/>
      <c r="AD52" s="424"/>
      <c r="AE52" s="425"/>
    </row>
    <row r="53" spans="1:31" ht="12" customHeight="1">
      <c r="A53" s="387"/>
      <c r="B53" s="392" t="s">
        <v>730</v>
      </c>
      <c r="C53" s="381"/>
      <c r="D53" s="95"/>
      <c r="E53" s="397">
        <v>110</v>
      </c>
      <c r="F53" s="398"/>
      <c r="G53" s="395">
        <f>IF(D53="","",ROUND(E53*$D$4,-1))</f>
      </c>
      <c r="H53" s="396"/>
      <c r="I53" s="401" t="s">
        <v>1472</v>
      </c>
      <c r="J53" s="402"/>
      <c r="K53" s="402"/>
      <c r="L53" s="402"/>
      <c r="M53" s="402"/>
      <c r="N53" s="402"/>
      <c r="O53" s="403"/>
      <c r="Q53" s="387"/>
      <c r="R53" s="450" t="s">
        <v>2440</v>
      </c>
      <c r="S53" s="438"/>
      <c r="T53" s="95"/>
      <c r="U53" s="527">
        <v>230</v>
      </c>
      <c r="V53" s="527"/>
      <c r="W53" s="384">
        <f>IF(T53="","",ROUND(U53*$D$4,-1))</f>
      </c>
      <c r="X53" s="385"/>
      <c r="Y53" s="530" t="s">
        <v>2442</v>
      </c>
      <c r="Z53" s="530"/>
      <c r="AA53" s="530"/>
      <c r="AB53" s="530"/>
      <c r="AC53" s="530"/>
      <c r="AD53" s="530"/>
      <c r="AE53" s="531"/>
    </row>
    <row r="54" spans="1:31" ht="12" customHeight="1">
      <c r="A54" s="387"/>
      <c r="B54" s="392" t="s">
        <v>731</v>
      </c>
      <c r="C54" s="381"/>
      <c r="D54" s="95"/>
      <c r="E54" s="397">
        <v>290</v>
      </c>
      <c r="F54" s="398"/>
      <c r="G54" s="395">
        <f t="shared" si="9"/>
      </c>
      <c r="H54" s="396"/>
      <c r="I54" s="401" t="s">
        <v>729</v>
      </c>
      <c r="J54" s="402"/>
      <c r="K54" s="402"/>
      <c r="L54" s="402"/>
      <c r="M54" s="402"/>
      <c r="N54" s="402"/>
      <c r="O54" s="403"/>
      <c r="Q54" s="387"/>
      <c r="R54" s="450" t="s">
        <v>767</v>
      </c>
      <c r="S54" s="438"/>
      <c r="T54" s="95"/>
      <c r="U54" s="382">
        <v>240</v>
      </c>
      <c r="V54" s="383"/>
      <c r="W54" s="384">
        <f t="shared" si="8"/>
      </c>
      <c r="X54" s="385"/>
      <c r="Y54" s="423" t="s">
        <v>1207</v>
      </c>
      <c r="Z54" s="424"/>
      <c r="AA54" s="424"/>
      <c r="AB54" s="424"/>
      <c r="AC54" s="424"/>
      <c r="AD54" s="424"/>
      <c r="AE54" s="425"/>
    </row>
    <row r="55" spans="1:31" ht="12" customHeight="1">
      <c r="A55" s="387"/>
      <c r="B55" s="392" t="s">
        <v>466</v>
      </c>
      <c r="C55" s="381"/>
      <c r="D55" s="95"/>
      <c r="E55" s="429">
        <v>410</v>
      </c>
      <c r="F55" s="430"/>
      <c r="G55" s="395">
        <f t="shared" si="9"/>
      </c>
      <c r="H55" s="396"/>
      <c r="I55" s="439" t="s">
        <v>742</v>
      </c>
      <c r="J55" s="440"/>
      <c r="K55" s="440"/>
      <c r="L55" s="440"/>
      <c r="M55" s="440"/>
      <c r="N55" s="440"/>
      <c r="O55" s="441"/>
      <c r="Q55" s="387"/>
      <c r="R55" s="392" t="s">
        <v>880</v>
      </c>
      <c r="S55" s="381"/>
      <c r="T55" s="95"/>
      <c r="U55" s="382">
        <v>260</v>
      </c>
      <c r="V55" s="383"/>
      <c r="W55" s="384">
        <f>IF(T55="","",ROUND(U55*$D$4,-1))</f>
      </c>
      <c r="X55" s="385"/>
      <c r="Y55" s="423" t="s">
        <v>1581</v>
      </c>
      <c r="Z55" s="424"/>
      <c r="AA55" s="424"/>
      <c r="AB55" s="424"/>
      <c r="AC55" s="424"/>
      <c r="AD55" s="424"/>
      <c r="AE55" s="425"/>
    </row>
    <row r="56" spans="1:31" ht="12" customHeight="1">
      <c r="A56" s="387"/>
      <c r="B56" s="392" t="s">
        <v>728</v>
      </c>
      <c r="C56" s="381"/>
      <c r="D56" s="95"/>
      <c r="E56" s="397">
        <v>440</v>
      </c>
      <c r="F56" s="398"/>
      <c r="G56" s="395">
        <f t="shared" si="9"/>
      </c>
      <c r="H56" s="396"/>
      <c r="I56" s="401" t="s">
        <v>1208</v>
      </c>
      <c r="J56" s="402"/>
      <c r="K56" s="402"/>
      <c r="L56" s="402"/>
      <c r="M56" s="402"/>
      <c r="N56" s="402"/>
      <c r="O56" s="403"/>
      <c r="Q56" s="387"/>
      <c r="R56" s="392" t="s">
        <v>881</v>
      </c>
      <c r="S56" s="381"/>
      <c r="T56" s="95"/>
      <c r="U56" s="382">
        <v>170</v>
      </c>
      <c r="V56" s="383"/>
      <c r="W56" s="384">
        <f>IF(T56="","",ROUND(U56*$D$4,-1))</f>
      </c>
      <c r="X56" s="385"/>
      <c r="Y56" s="423" t="s">
        <v>1830</v>
      </c>
      <c r="Z56" s="424"/>
      <c r="AA56" s="424"/>
      <c r="AB56" s="424"/>
      <c r="AC56" s="424"/>
      <c r="AD56" s="424"/>
      <c r="AE56" s="425"/>
    </row>
    <row r="57" spans="1:31" ht="12" customHeight="1">
      <c r="A57" s="387"/>
      <c r="B57" s="392" t="s">
        <v>468</v>
      </c>
      <c r="C57" s="381"/>
      <c r="D57" s="95"/>
      <c r="E57" s="397">
        <v>380</v>
      </c>
      <c r="F57" s="398"/>
      <c r="G57" s="395">
        <f>IF(D57="","",ROUND(E57*$D$4,-1))</f>
      </c>
      <c r="H57" s="396"/>
      <c r="I57" s="401" t="s">
        <v>1210</v>
      </c>
      <c r="J57" s="402"/>
      <c r="K57" s="402"/>
      <c r="L57" s="402"/>
      <c r="M57" s="402"/>
      <c r="N57" s="402"/>
      <c r="O57" s="403"/>
      <c r="Q57" s="387"/>
      <c r="R57" s="392" t="s">
        <v>1828</v>
      </c>
      <c r="S57" s="381"/>
      <c r="T57" s="95"/>
      <c r="U57" s="382">
        <v>80</v>
      </c>
      <c r="V57" s="383"/>
      <c r="W57" s="384">
        <f>IF(T57="","",ROUND(U57*$D$4,-1))</f>
      </c>
      <c r="X57" s="385"/>
      <c r="Y57" s="423" t="s">
        <v>1829</v>
      </c>
      <c r="Z57" s="424"/>
      <c r="AA57" s="424"/>
      <c r="AB57" s="424"/>
      <c r="AC57" s="424"/>
      <c r="AD57" s="424"/>
      <c r="AE57" s="425"/>
    </row>
    <row r="58" spans="1:31" ht="12" customHeight="1">
      <c r="A58" s="387"/>
      <c r="B58" s="392" t="s">
        <v>469</v>
      </c>
      <c r="C58" s="381"/>
      <c r="D58" s="95"/>
      <c r="E58" s="397">
        <v>950</v>
      </c>
      <c r="F58" s="398"/>
      <c r="G58" s="395">
        <f t="shared" si="9"/>
      </c>
      <c r="H58" s="396"/>
      <c r="I58" s="401" t="s">
        <v>1211</v>
      </c>
      <c r="J58" s="402"/>
      <c r="K58" s="402"/>
      <c r="L58" s="402"/>
      <c r="M58" s="402"/>
      <c r="N58" s="402"/>
      <c r="O58" s="403"/>
      <c r="Q58" s="387"/>
      <c r="R58" s="450" t="s">
        <v>768</v>
      </c>
      <c r="S58" s="438"/>
      <c r="T58" s="95"/>
      <c r="U58" s="382">
        <v>420</v>
      </c>
      <c r="V58" s="383"/>
      <c r="W58" s="384">
        <f t="shared" si="8"/>
      </c>
      <c r="X58" s="385"/>
      <c r="Y58" s="423" t="s">
        <v>1209</v>
      </c>
      <c r="Z58" s="424"/>
      <c r="AA58" s="424"/>
      <c r="AB58" s="424"/>
      <c r="AC58" s="424"/>
      <c r="AD58" s="424"/>
      <c r="AE58" s="425"/>
    </row>
    <row r="59" spans="1:31" ht="12" customHeight="1">
      <c r="A59" s="387"/>
      <c r="B59" s="392" t="s">
        <v>656</v>
      </c>
      <c r="C59" s="381"/>
      <c r="D59" s="95"/>
      <c r="E59" s="397">
        <v>220</v>
      </c>
      <c r="F59" s="398"/>
      <c r="G59" s="395">
        <f>IF(D59="","",ROUND(E59*$D$4,-1))</f>
      </c>
      <c r="H59" s="396"/>
      <c r="I59" s="401" t="s">
        <v>1826</v>
      </c>
      <c r="J59" s="402"/>
      <c r="K59" s="402"/>
      <c r="L59" s="402"/>
      <c r="M59" s="402"/>
      <c r="N59" s="402"/>
      <c r="O59" s="403"/>
      <c r="Q59" s="387"/>
      <c r="R59" s="450" t="s">
        <v>769</v>
      </c>
      <c r="S59" s="438"/>
      <c r="T59" s="95"/>
      <c r="U59" s="382">
        <v>220</v>
      </c>
      <c r="V59" s="383"/>
      <c r="W59" s="384">
        <f t="shared" si="8"/>
      </c>
      <c r="X59" s="385"/>
      <c r="Y59" s="423" t="s">
        <v>206</v>
      </c>
      <c r="Z59" s="424"/>
      <c r="AA59" s="424"/>
      <c r="AB59" s="424"/>
      <c r="AC59" s="424"/>
      <c r="AD59" s="424"/>
      <c r="AE59" s="425"/>
    </row>
    <row r="60" spans="1:31" ht="12" customHeight="1">
      <c r="A60" s="387"/>
      <c r="B60" s="404" t="s">
        <v>657</v>
      </c>
      <c r="C60" s="405"/>
      <c r="D60" s="95"/>
      <c r="E60" s="397">
        <v>310</v>
      </c>
      <c r="F60" s="398"/>
      <c r="G60" s="395">
        <f t="shared" si="9"/>
      </c>
      <c r="H60" s="396"/>
      <c r="I60" s="401" t="s">
        <v>1827</v>
      </c>
      <c r="J60" s="402"/>
      <c r="K60" s="402"/>
      <c r="L60" s="402"/>
      <c r="M60" s="402"/>
      <c r="N60" s="402"/>
      <c r="O60" s="403"/>
      <c r="Q60" s="388"/>
      <c r="R60" s="406" t="s">
        <v>999</v>
      </c>
      <c r="S60" s="407"/>
      <c r="T60" s="414"/>
      <c r="U60" s="393">
        <f>SUBTOTAL(9,U46:V59)</f>
        <v>3850</v>
      </c>
      <c r="V60" s="418"/>
      <c r="W60" s="435">
        <f>SUBTOTAL(9,W46:X59)</f>
        <v>0</v>
      </c>
      <c r="X60" s="436"/>
      <c r="Y60" s="433"/>
      <c r="Z60" s="433"/>
      <c r="AA60" s="433"/>
      <c r="AB60" s="433"/>
      <c r="AC60" s="433"/>
      <c r="AD60" s="433"/>
      <c r="AE60" s="434"/>
    </row>
    <row r="61" spans="1:31" ht="12" customHeight="1">
      <c r="A61" s="388"/>
      <c r="B61" s="406" t="s">
        <v>999</v>
      </c>
      <c r="C61" s="407"/>
      <c r="D61" s="408"/>
      <c r="E61" s="393">
        <f>SUBTOTAL(9,E50:F60)</f>
        <v>3960</v>
      </c>
      <c r="F61" s="418"/>
      <c r="G61" s="435">
        <f>SUBTOTAL(9,G50:H60)</f>
        <v>0</v>
      </c>
      <c r="H61" s="436"/>
      <c r="I61" s="433"/>
      <c r="J61" s="433"/>
      <c r="K61" s="433"/>
      <c r="L61" s="433"/>
      <c r="M61" s="433"/>
      <c r="N61" s="433"/>
      <c r="O61" s="434"/>
      <c r="Q61" s="386" t="s">
        <v>436</v>
      </c>
      <c r="R61" s="451" t="s">
        <v>506</v>
      </c>
      <c r="S61" s="442"/>
      <c r="T61" s="59"/>
      <c r="U61" s="382">
        <v>230</v>
      </c>
      <c r="V61" s="383"/>
      <c r="W61" s="384">
        <f>IF(T61="","",ROUND(U61*$D$4,-1))</f>
      </c>
      <c r="X61" s="385"/>
      <c r="Y61" s="530" t="s">
        <v>1212</v>
      </c>
      <c r="Z61" s="530"/>
      <c r="AA61" s="530"/>
      <c r="AB61" s="530"/>
      <c r="AC61" s="530"/>
      <c r="AD61" s="530"/>
      <c r="AE61" s="531"/>
    </row>
    <row r="62" spans="1:31" ht="12" customHeight="1">
      <c r="A62" s="386" t="s">
        <v>435</v>
      </c>
      <c r="B62" s="399" t="s">
        <v>471</v>
      </c>
      <c r="C62" s="400"/>
      <c r="D62" s="63"/>
      <c r="E62" s="397">
        <v>410</v>
      </c>
      <c r="F62" s="398"/>
      <c r="G62" s="395">
        <f>IF(D62="","",ROUND(E62*$D$4,-1))</f>
      </c>
      <c r="H62" s="396"/>
      <c r="I62" s="401" t="s">
        <v>1423</v>
      </c>
      <c r="J62" s="402"/>
      <c r="K62" s="402"/>
      <c r="L62" s="402"/>
      <c r="M62" s="402"/>
      <c r="N62" s="402"/>
      <c r="O62" s="403"/>
      <c r="Q62" s="387"/>
      <c r="R62" s="450" t="s">
        <v>507</v>
      </c>
      <c r="S62" s="438"/>
      <c r="T62" s="60"/>
      <c r="U62" s="382">
        <v>320</v>
      </c>
      <c r="V62" s="383"/>
      <c r="W62" s="384">
        <f aca="true" t="shared" si="10" ref="W62:W74">IF(T62="","",ROUND(U62*$D$4,-1))</f>
      </c>
      <c r="X62" s="385"/>
      <c r="Y62" s="530" t="s">
        <v>2402</v>
      </c>
      <c r="Z62" s="530"/>
      <c r="AA62" s="530"/>
      <c r="AB62" s="530"/>
      <c r="AC62" s="530"/>
      <c r="AD62" s="530"/>
      <c r="AE62" s="531"/>
    </row>
    <row r="63" spans="1:31" ht="12" customHeight="1">
      <c r="A63" s="387"/>
      <c r="B63" s="61" t="s">
        <v>472</v>
      </c>
      <c r="C63" s="62"/>
      <c r="D63" s="64"/>
      <c r="E63" s="397">
        <v>230</v>
      </c>
      <c r="F63" s="398"/>
      <c r="G63" s="395">
        <f aca="true" t="shared" si="11" ref="G63:G71">IF(D63="","",ROUND(E63*$D$4,-1))</f>
      </c>
      <c r="H63" s="396"/>
      <c r="I63" s="401" t="s">
        <v>611</v>
      </c>
      <c r="J63" s="402"/>
      <c r="K63" s="402"/>
      <c r="L63" s="402"/>
      <c r="M63" s="402"/>
      <c r="N63" s="402"/>
      <c r="O63" s="403"/>
      <c r="Q63" s="387"/>
      <c r="R63" s="450" t="s">
        <v>1451</v>
      </c>
      <c r="S63" s="438"/>
      <c r="T63" s="60"/>
      <c r="U63" s="382">
        <v>170</v>
      </c>
      <c r="V63" s="383"/>
      <c r="W63" s="384">
        <f>IF(T63="","",ROUND(U63*$D$4,-1))</f>
      </c>
      <c r="X63" s="385"/>
      <c r="Y63" s="532" t="s">
        <v>2401</v>
      </c>
      <c r="Z63" s="532"/>
      <c r="AA63" s="532"/>
      <c r="AB63" s="532"/>
      <c r="AC63" s="532"/>
      <c r="AD63" s="532"/>
      <c r="AE63" s="533"/>
    </row>
    <row r="64" spans="1:31" ht="12" customHeight="1">
      <c r="A64" s="387"/>
      <c r="B64" s="61" t="s">
        <v>2476</v>
      </c>
      <c r="C64" s="62"/>
      <c r="D64" s="97"/>
      <c r="E64" s="397">
        <v>210</v>
      </c>
      <c r="F64" s="398"/>
      <c r="G64" s="395">
        <f t="shared" si="11"/>
      </c>
      <c r="H64" s="396"/>
      <c r="I64" s="401" t="s">
        <v>2477</v>
      </c>
      <c r="J64" s="402"/>
      <c r="K64" s="402"/>
      <c r="L64" s="402"/>
      <c r="M64" s="402"/>
      <c r="N64" s="402"/>
      <c r="O64" s="403"/>
      <c r="P64" s="15"/>
      <c r="Q64" s="387"/>
      <c r="R64" s="450" t="s">
        <v>1452</v>
      </c>
      <c r="S64" s="438"/>
      <c r="T64" s="95"/>
      <c r="U64" s="382">
        <v>210</v>
      </c>
      <c r="V64" s="383"/>
      <c r="W64" s="384">
        <f t="shared" si="10"/>
      </c>
      <c r="X64" s="385"/>
      <c r="Y64" s="532" t="s">
        <v>2534</v>
      </c>
      <c r="Z64" s="532"/>
      <c r="AA64" s="532"/>
      <c r="AB64" s="532"/>
      <c r="AC64" s="532"/>
      <c r="AD64" s="532"/>
      <c r="AE64" s="533"/>
    </row>
    <row r="65" spans="1:31" ht="12" customHeight="1">
      <c r="A65" s="387"/>
      <c r="B65" s="61" t="s">
        <v>2475</v>
      </c>
      <c r="C65" s="62"/>
      <c r="D65" s="97"/>
      <c r="E65" s="397">
        <v>190</v>
      </c>
      <c r="F65" s="398"/>
      <c r="G65" s="395">
        <f>IF(D65="","",ROUND(E65*$D$4,-1))</f>
      </c>
      <c r="H65" s="396"/>
      <c r="I65" s="401" t="s">
        <v>2478</v>
      </c>
      <c r="J65" s="402"/>
      <c r="K65" s="402"/>
      <c r="L65" s="402"/>
      <c r="M65" s="402"/>
      <c r="N65" s="402"/>
      <c r="O65" s="403"/>
      <c r="P65" s="15"/>
      <c r="Q65" s="387"/>
      <c r="R65" s="450" t="s">
        <v>509</v>
      </c>
      <c r="S65" s="438"/>
      <c r="T65" s="95"/>
      <c r="U65" s="382">
        <v>460</v>
      </c>
      <c r="V65" s="383"/>
      <c r="W65" s="384">
        <f t="shared" si="10"/>
      </c>
      <c r="X65" s="385"/>
      <c r="Y65" s="530" t="s">
        <v>1213</v>
      </c>
      <c r="Z65" s="530"/>
      <c r="AA65" s="530"/>
      <c r="AB65" s="530"/>
      <c r="AC65" s="530"/>
      <c r="AD65" s="530"/>
      <c r="AE65" s="531"/>
    </row>
    <row r="66" spans="1:31" ht="12" customHeight="1">
      <c r="A66" s="387"/>
      <c r="B66" s="61" t="s">
        <v>1438</v>
      </c>
      <c r="C66" s="62"/>
      <c r="D66" s="97"/>
      <c r="E66" s="397">
        <v>240</v>
      </c>
      <c r="F66" s="398"/>
      <c r="G66" s="395">
        <f t="shared" si="11"/>
      </c>
      <c r="H66" s="396"/>
      <c r="I66" s="426" t="s">
        <v>1568</v>
      </c>
      <c r="J66" s="427"/>
      <c r="K66" s="427"/>
      <c r="L66" s="427"/>
      <c r="M66" s="427"/>
      <c r="N66" s="427"/>
      <c r="O66" s="428"/>
      <c r="P66" s="16"/>
      <c r="Q66" s="387"/>
      <c r="R66" s="392" t="s">
        <v>2382</v>
      </c>
      <c r="S66" s="381"/>
      <c r="T66" s="95"/>
      <c r="U66" s="382">
        <v>320</v>
      </c>
      <c r="V66" s="383"/>
      <c r="W66" s="384">
        <f>IF(T66="","",ROUND(U66*$D$4,-1))</f>
      </c>
      <c r="X66" s="385"/>
      <c r="Y66" s="530" t="s">
        <v>2378</v>
      </c>
      <c r="Z66" s="530"/>
      <c r="AA66" s="530"/>
      <c r="AB66" s="530"/>
      <c r="AC66" s="530"/>
      <c r="AD66" s="530"/>
      <c r="AE66" s="531"/>
    </row>
    <row r="67" spans="1:31" ht="12" customHeight="1">
      <c r="A67" s="387"/>
      <c r="B67" s="61" t="s">
        <v>1439</v>
      </c>
      <c r="C67" s="62"/>
      <c r="D67" s="97"/>
      <c r="E67" s="397">
        <v>170</v>
      </c>
      <c r="F67" s="398"/>
      <c r="G67" s="395">
        <f t="shared" si="11"/>
      </c>
      <c r="H67" s="396"/>
      <c r="I67" s="426" t="s">
        <v>1569</v>
      </c>
      <c r="J67" s="427"/>
      <c r="K67" s="427"/>
      <c r="L67" s="427"/>
      <c r="M67" s="427"/>
      <c r="N67" s="427"/>
      <c r="O67" s="428"/>
      <c r="P67" s="16"/>
      <c r="Q67" s="387"/>
      <c r="R67" s="392" t="s">
        <v>2383</v>
      </c>
      <c r="S67" s="381"/>
      <c r="T67" s="95"/>
      <c r="U67" s="382">
        <v>190</v>
      </c>
      <c r="V67" s="383"/>
      <c r="W67" s="384">
        <f t="shared" si="10"/>
      </c>
      <c r="X67" s="385"/>
      <c r="Y67" s="530" t="s">
        <v>2384</v>
      </c>
      <c r="Z67" s="530"/>
      <c r="AA67" s="530"/>
      <c r="AB67" s="530"/>
      <c r="AC67" s="530"/>
      <c r="AD67" s="530"/>
      <c r="AE67" s="531"/>
    </row>
    <row r="68" spans="1:31" ht="12" customHeight="1">
      <c r="A68" s="387"/>
      <c r="B68" s="61" t="s">
        <v>475</v>
      </c>
      <c r="C68" s="62"/>
      <c r="D68" s="97"/>
      <c r="E68" s="397">
        <v>340</v>
      </c>
      <c r="F68" s="398"/>
      <c r="G68" s="395">
        <f t="shared" si="11"/>
      </c>
      <c r="H68" s="396"/>
      <c r="I68" s="401" t="s">
        <v>612</v>
      </c>
      <c r="J68" s="402"/>
      <c r="K68" s="402"/>
      <c r="L68" s="402"/>
      <c r="M68" s="402"/>
      <c r="N68" s="402"/>
      <c r="O68" s="403"/>
      <c r="P68" s="16"/>
      <c r="Q68" s="387"/>
      <c r="R68" s="450" t="s">
        <v>511</v>
      </c>
      <c r="S68" s="438"/>
      <c r="T68" s="95"/>
      <c r="U68" s="382">
        <v>560</v>
      </c>
      <c r="V68" s="383"/>
      <c r="W68" s="384">
        <f t="shared" si="10"/>
      </c>
      <c r="X68" s="385"/>
      <c r="Y68" s="423" t="s">
        <v>2381</v>
      </c>
      <c r="Z68" s="424"/>
      <c r="AA68" s="424"/>
      <c r="AB68" s="424"/>
      <c r="AC68" s="424"/>
      <c r="AD68" s="424"/>
      <c r="AE68" s="425"/>
    </row>
    <row r="69" spans="1:31" ht="12" customHeight="1">
      <c r="A69" s="387"/>
      <c r="B69" s="61" t="s">
        <v>476</v>
      </c>
      <c r="C69" s="62"/>
      <c r="D69" s="97"/>
      <c r="E69" s="397">
        <v>350</v>
      </c>
      <c r="F69" s="398"/>
      <c r="G69" s="395">
        <f t="shared" si="11"/>
      </c>
      <c r="H69" s="396"/>
      <c r="I69" s="401" t="s">
        <v>613</v>
      </c>
      <c r="J69" s="402"/>
      <c r="K69" s="402"/>
      <c r="L69" s="402"/>
      <c r="M69" s="402"/>
      <c r="N69" s="402"/>
      <c r="O69" s="403"/>
      <c r="P69" s="16"/>
      <c r="Q69" s="387"/>
      <c r="R69" s="450" t="s">
        <v>512</v>
      </c>
      <c r="S69" s="438"/>
      <c r="T69" s="95"/>
      <c r="U69" s="382">
        <v>410</v>
      </c>
      <c r="V69" s="383"/>
      <c r="W69" s="384">
        <f t="shared" si="10"/>
      </c>
      <c r="X69" s="385"/>
      <c r="Y69" s="423" t="s">
        <v>1214</v>
      </c>
      <c r="Z69" s="424"/>
      <c r="AA69" s="424"/>
      <c r="AB69" s="424"/>
      <c r="AC69" s="424"/>
      <c r="AD69" s="424"/>
      <c r="AE69" s="425"/>
    </row>
    <row r="70" spans="1:31" ht="12" customHeight="1">
      <c r="A70" s="387"/>
      <c r="B70" s="61" t="s">
        <v>477</v>
      </c>
      <c r="C70" s="62"/>
      <c r="D70" s="97"/>
      <c r="E70" s="397">
        <v>270</v>
      </c>
      <c r="F70" s="398"/>
      <c r="G70" s="395">
        <f t="shared" si="11"/>
      </c>
      <c r="H70" s="396"/>
      <c r="I70" s="401" t="s">
        <v>614</v>
      </c>
      <c r="J70" s="402"/>
      <c r="K70" s="402"/>
      <c r="L70" s="402"/>
      <c r="M70" s="402"/>
      <c r="N70" s="402"/>
      <c r="O70" s="403"/>
      <c r="P70" s="16"/>
      <c r="Q70" s="387"/>
      <c r="R70" s="450" t="s">
        <v>513</v>
      </c>
      <c r="S70" s="438"/>
      <c r="T70" s="95"/>
      <c r="U70" s="382">
        <v>290</v>
      </c>
      <c r="V70" s="383"/>
      <c r="W70" s="384">
        <f>IF(T70="","",ROUND(U70*$D$4,-1))</f>
      </c>
      <c r="X70" s="385"/>
      <c r="Y70" s="423" t="s">
        <v>1215</v>
      </c>
      <c r="Z70" s="424"/>
      <c r="AA70" s="424"/>
      <c r="AB70" s="424"/>
      <c r="AC70" s="424"/>
      <c r="AD70" s="424"/>
      <c r="AE70" s="425"/>
    </row>
    <row r="71" spans="1:31" ht="12" customHeight="1">
      <c r="A71" s="387"/>
      <c r="B71" s="61" t="s">
        <v>478</v>
      </c>
      <c r="C71" s="62"/>
      <c r="D71" s="97"/>
      <c r="E71" s="397">
        <v>380</v>
      </c>
      <c r="F71" s="398"/>
      <c r="G71" s="395">
        <f t="shared" si="11"/>
      </c>
      <c r="H71" s="396"/>
      <c r="I71" s="401" t="s">
        <v>615</v>
      </c>
      <c r="J71" s="402"/>
      <c r="K71" s="402"/>
      <c r="L71" s="402"/>
      <c r="M71" s="402"/>
      <c r="N71" s="402"/>
      <c r="O71" s="403"/>
      <c r="P71" s="16"/>
      <c r="Q71" s="387"/>
      <c r="R71" s="450" t="s">
        <v>1574</v>
      </c>
      <c r="S71" s="438"/>
      <c r="T71" s="95"/>
      <c r="U71" s="382">
        <v>260</v>
      </c>
      <c r="V71" s="383"/>
      <c r="W71" s="384">
        <f>IF(T71="","",ROUND(U71*$D$4,-1))</f>
      </c>
      <c r="X71" s="385"/>
      <c r="Y71" s="544" t="s">
        <v>2379</v>
      </c>
      <c r="Z71" s="545"/>
      <c r="AA71" s="545"/>
      <c r="AB71" s="545"/>
      <c r="AC71" s="545"/>
      <c r="AD71" s="545"/>
      <c r="AE71" s="546"/>
    </row>
    <row r="72" spans="1:31" ht="12" customHeight="1">
      <c r="A72" s="387"/>
      <c r="B72" s="61" t="s">
        <v>2134</v>
      </c>
      <c r="C72" s="62"/>
      <c r="D72" s="97"/>
      <c r="E72" s="397">
        <v>310</v>
      </c>
      <c r="F72" s="398"/>
      <c r="G72" s="395">
        <f aca="true" t="shared" si="12" ref="G72:G82">IF(D72="","",ROUND(E72*$D$4,-1))</f>
      </c>
      <c r="H72" s="396"/>
      <c r="I72" s="401" t="s">
        <v>2132</v>
      </c>
      <c r="J72" s="402"/>
      <c r="K72" s="402"/>
      <c r="L72" s="402"/>
      <c r="M72" s="402"/>
      <c r="N72" s="402"/>
      <c r="O72" s="403"/>
      <c r="P72" s="16"/>
      <c r="Q72" s="387"/>
      <c r="R72" s="450" t="s">
        <v>1524</v>
      </c>
      <c r="S72" s="438"/>
      <c r="T72" s="95"/>
      <c r="U72" s="382">
        <v>260</v>
      </c>
      <c r="V72" s="383"/>
      <c r="W72" s="384">
        <f>IF(T72="","",ROUND(U72*$D$4,-1))</f>
      </c>
      <c r="X72" s="385"/>
      <c r="Y72" s="544" t="s">
        <v>2380</v>
      </c>
      <c r="Z72" s="545"/>
      <c r="AA72" s="545"/>
      <c r="AB72" s="545"/>
      <c r="AC72" s="545"/>
      <c r="AD72" s="545"/>
      <c r="AE72" s="546"/>
    </row>
    <row r="73" spans="1:31" ht="12" customHeight="1">
      <c r="A73" s="387"/>
      <c r="B73" s="61" t="s">
        <v>2135</v>
      </c>
      <c r="C73" s="62"/>
      <c r="D73" s="97"/>
      <c r="E73" s="397">
        <v>230</v>
      </c>
      <c r="F73" s="398"/>
      <c r="G73" s="395">
        <f t="shared" si="12"/>
      </c>
      <c r="H73" s="396"/>
      <c r="I73" s="401" t="s">
        <v>2133</v>
      </c>
      <c r="J73" s="402"/>
      <c r="K73" s="402"/>
      <c r="L73" s="402"/>
      <c r="M73" s="402"/>
      <c r="N73" s="402"/>
      <c r="O73" s="403"/>
      <c r="P73" s="16"/>
      <c r="Q73" s="387"/>
      <c r="R73" s="450" t="s">
        <v>515</v>
      </c>
      <c r="S73" s="438"/>
      <c r="T73" s="95"/>
      <c r="U73" s="382">
        <v>400</v>
      </c>
      <c r="V73" s="383"/>
      <c r="W73" s="384">
        <f t="shared" si="10"/>
      </c>
      <c r="X73" s="385"/>
      <c r="Y73" s="423" t="s">
        <v>207</v>
      </c>
      <c r="Z73" s="424"/>
      <c r="AA73" s="424"/>
      <c r="AB73" s="424"/>
      <c r="AC73" s="424"/>
      <c r="AD73" s="424"/>
      <c r="AE73" s="425"/>
    </row>
    <row r="74" spans="1:31" ht="12.75" customHeight="1">
      <c r="A74" s="387"/>
      <c r="B74" s="61" t="s">
        <v>479</v>
      </c>
      <c r="C74" s="62"/>
      <c r="D74" s="97"/>
      <c r="E74" s="397">
        <v>330</v>
      </c>
      <c r="F74" s="398"/>
      <c r="G74" s="395">
        <f t="shared" si="12"/>
      </c>
      <c r="H74" s="396"/>
      <c r="I74" s="401" t="s">
        <v>616</v>
      </c>
      <c r="J74" s="402"/>
      <c r="K74" s="402"/>
      <c r="L74" s="402"/>
      <c r="M74" s="402"/>
      <c r="N74" s="402"/>
      <c r="O74" s="403"/>
      <c r="P74" s="15"/>
      <c r="Q74" s="387"/>
      <c r="R74" s="448" t="s">
        <v>516</v>
      </c>
      <c r="S74" s="449"/>
      <c r="T74" s="95"/>
      <c r="U74" s="382">
        <v>220</v>
      </c>
      <c r="V74" s="383"/>
      <c r="W74" s="384">
        <f t="shared" si="10"/>
      </c>
      <c r="X74" s="385"/>
      <c r="Y74" s="423" t="s">
        <v>1216</v>
      </c>
      <c r="Z74" s="424"/>
      <c r="AA74" s="424"/>
      <c r="AB74" s="424"/>
      <c r="AC74" s="424"/>
      <c r="AD74" s="424"/>
      <c r="AE74" s="425"/>
    </row>
    <row r="75" spans="1:31" ht="12.75" customHeight="1">
      <c r="A75" s="387"/>
      <c r="B75" s="61" t="s">
        <v>480</v>
      </c>
      <c r="C75" s="62"/>
      <c r="D75" s="97"/>
      <c r="E75" s="397">
        <v>500</v>
      </c>
      <c r="F75" s="398"/>
      <c r="G75" s="395">
        <f t="shared" si="12"/>
      </c>
      <c r="H75" s="396"/>
      <c r="I75" s="401" t="s">
        <v>617</v>
      </c>
      <c r="J75" s="402"/>
      <c r="K75" s="402"/>
      <c r="L75" s="402"/>
      <c r="M75" s="402"/>
      <c r="N75" s="402"/>
      <c r="O75" s="403"/>
      <c r="P75" s="17"/>
      <c r="Q75" s="388"/>
      <c r="R75" s="406" t="s">
        <v>999</v>
      </c>
      <c r="S75" s="407"/>
      <c r="T75" s="414"/>
      <c r="U75" s="393">
        <f>SUBTOTAL(9,U61:V74)</f>
        <v>4300</v>
      </c>
      <c r="V75" s="418"/>
      <c r="W75" s="435">
        <f>SUBTOTAL(9,W61:X74)</f>
        <v>0</v>
      </c>
      <c r="X75" s="436"/>
      <c r="Y75" s="433"/>
      <c r="Z75" s="433"/>
      <c r="AA75" s="433"/>
      <c r="AB75" s="433"/>
      <c r="AC75" s="433"/>
      <c r="AD75" s="433"/>
      <c r="AE75" s="434"/>
    </row>
    <row r="76" spans="1:31" ht="12.75" customHeight="1">
      <c r="A76" s="387"/>
      <c r="B76" s="61" t="s">
        <v>481</v>
      </c>
      <c r="C76" s="62"/>
      <c r="D76" s="97"/>
      <c r="E76" s="397">
        <v>440</v>
      </c>
      <c r="F76" s="398"/>
      <c r="G76" s="395">
        <f t="shared" si="12"/>
      </c>
      <c r="H76" s="396"/>
      <c r="I76" s="401" t="s">
        <v>618</v>
      </c>
      <c r="J76" s="402"/>
      <c r="K76" s="402"/>
      <c r="L76" s="402"/>
      <c r="M76" s="402"/>
      <c r="N76" s="402"/>
      <c r="O76" s="403"/>
      <c r="P76" s="15"/>
      <c r="Q76" s="588" t="s">
        <v>1017</v>
      </c>
      <c r="R76" s="451" t="s">
        <v>797</v>
      </c>
      <c r="S76" s="442"/>
      <c r="T76" s="59"/>
      <c r="U76" s="382">
        <v>420</v>
      </c>
      <c r="V76" s="383"/>
      <c r="W76" s="384">
        <f>IF(T76="","",ROUND(U76*$D$4,-1))</f>
      </c>
      <c r="X76" s="385"/>
      <c r="Y76" s="423" t="s">
        <v>800</v>
      </c>
      <c r="Z76" s="424"/>
      <c r="AA76" s="424"/>
      <c r="AB76" s="424"/>
      <c r="AC76" s="424"/>
      <c r="AD76" s="424"/>
      <c r="AE76" s="425"/>
    </row>
    <row r="77" spans="1:31" ht="12.75" customHeight="1">
      <c r="A77" s="387"/>
      <c r="B77" s="100" t="s">
        <v>482</v>
      </c>
      <c r="C77" s="101"/>
      <c r="D77" s="97"/>
      <c r="E77" s="397">
        <v>320</v>
      </c>
      <c r="F77" s="398"/>
      <c r="G77" s="395">
        <f t="shared" si="12"/>
      </c>
      <c r="H77" s="396"/>
      <c r="I77" s="426" t="s">
        <v>1291</v>
      </c>
      <c r="J77" s="427"/>
      <c r="K77" s="427"/>
      <c r="L77" s="427"/>
      <c r="M77" s="427"/>
      <c r="N77" s="427"/>
      <c r="O77" s="428"/>
      <c r="P77" s="15"/>
      <c r="Q77" s="591"/>
      <c r="R77" s="584" t="s">
        <v>798</v>
      </c>
      <c r="S77" s="585"/>
      <c r="T77" s="81"/>
      <c r="U77" s="382">
        <v>310</v>
      </c>
      <c r="V77" s="383"/>
      <c r="W77" s="384">
        <f>IF(T77="","",ROUND(U77*$D$4,-1))</f>
      </c>
      <c r="X77" s="385"/>
      <c r="Y77" s="423" t="s">
        <v>799</v>
      </c>
      <c r="Z77" s="424"/>
      <c r="AA77" s="424"/>
      <c r="AB77" s="424"/>
      <c r="AC77" s="424"/>
      <c r="AD77" s="424"/>
      <c r="AE77" s="425"/>
    </row>
    <row r="78" spans="1:31" ht="12.75" customHeight="1">
      <c r="A78" s="387"/>
      <c r="B78" s="61" t="s">
        <v>727</v>
      </c>
      <c r="C78" s="62"/>
      <c r="D78" s="97"/>
      <c r="E78" s="397">
        <v>340</v>
      </c>
      <c r="F78" s="398"/>
      <c r="G78" s="395">
        <f t="shared" si="12"/>
      </c>
      <c r="H78" s="396"/>
      <c r="I78" s="401" t="s">
        <v>655</v>
      </c>
      <c r="J78" s="402"/>
      <c r="K78" s="402"/>
      <c r="L78" s="402"/>
      <c r="M78" s="402"/>
      <c r="N78" s="402"/>
      <c r="O78" s="403"/>
      <c r="P78" s="15"/>
      <c r="Q78" s="593" t="s">
        <v>2385</v>
      </c>
      <c r="R78" s="450" t="s">
        <v>1921</v>
      </c>
      <c r="S78" s="438"/>
      <c r="T78" s="60"/>
      <c r="U78" s="382">
        <v>360</v>
      </c>
      <c r="V78" s="383"/>
      <c r="W78" s="384">
        <f>IF(T78="","",ROUND(U78*$D$4,-1))</f>
      </c>
      <c r="X78" s="385"/>
      <c r="Y78" s="423" t="s">
        <v>1923</v>
      </c>
      <c r="Z78" s="424"/>
      <c r="AA78" s="424"/>
      <c r="AB78" s="424"/>
      <c r="AC78" s="424"/>
      <c r="AD78" s="424"/>
      <c r="AE78" s="425"/>
    </row>
    <row r="79" spans="1:31" ht="12.75" customHeight="1">
      <c r="A79" s="387"/>
      <c r="B79" s="61" t="s">
        <v>964</v>
      </c>
      <c r="C79" s="62"/>
      <c r="D79" s="97"/>
      <c r="E79" s="397">
        <v>490</v>
      </c>
      <c r="F79" s="398"/>
      <c r="G79" s="395">
        <f t="shared" si="12"/>
      </c>
      <c r="H79" s="396"/>
      <c r="I79" s="401" t="s">
        <v>2347</v>
      </c>
      <c r="J79" s="402"/>
      <c r="K79" s="402"/>
      <c r="L79" s="402"/>
      <c r="M79" s="402"/>
      <c r="N79" s="402"/>
      <c r="O79" s="403"/>
      <c r="P79" s="15"/>
      <c r="Q79" s="591"/>
      <c r="R79" s="450" t="s">
        <v>1922</v>
      </c>
      <c r="S79" s="438"/>
      <c r="T79" s="60"/>
      <c r="U79" s="382">
        <v>310</v>
      </c>
      <c r="V79" s="383"/>
      <c r="W79" s="384">
        <f>IF(T79="","",ROUND(U79*$D$4,-1))</f>
      </c>
      <c r="X79" s="385"/>
      <c r="Y79" s="423" t="s">
        <v>1924</v>
      </c>
      <c r="Z79" s="424"/>
      <c r="AA79" s="424"/>
      <c r="AB79" s="424"/>
      <c r="AC79" s="424"/>
      <c r="AD79" s="424"/>
      <c r="AE79" s="425"/>
    </row>
    <row r="80" spans="1:31" ht="12.75" customHeight="1">
      <c r="A80" s="387"/>
      <c r="B80" s="61" t="s">
        <v>965</v>
      </c>
      <c r="C80" s="62"/>
      <c r="D80" s="97"/>
      <c r="E80" s="397">
        <v>410</v>
      </c>
      <c r="F80" s="398"/>
      <c r="G80" s="395">
        <f t="shared" si="12"/>
      </c>
      <c r="H80" s="396"/>
      <c r="I80" s="401" t="s">
        <v>2348</v>
      </c>
      <c r="J80" s="402"/>
      <c r="K80" s="402"/>
      <c r="L80" s="402"/>
      <c r="M80" s="402"/>
      <c r="N80" s="402"/>
      <c r="O80" s="403"/>
      <c r="P80" s="15"/>
      <c r="Q80" s="132"/>
      <c r="R80" s="406" t="s">
        <v>999</v>
      </c>
      <c r="S80" s="407"/>
      <c r="T80" s="414"/>
      <c r="U80" s="393">
        <f>SUBTOTAL(9,U76:V79)</f>
        <v>1400</v>
      </c>
      <c r="V80" s="418"/>
      <c r="W80" s="435">
        <f>SUBTOTAL(9,W76:X79)</f>
        <v>0</v>
      </c>
      <c r="X80" s="436"/>
      <c r="Y80" s="415"/>
      <c r="Z80" s="416"/>
      <c r="AA80" s="416"/>
      <c r="AB80" s="416"/>
      <c r="AC80" s="416"/>
      <c r="AD80" s="416"/>
      <c r="AE80" s="417"/>
    </row>
    <row r="81" spans="1:31" ht="12.75" customHeight="1">
      <c r="A81" s="387"/>
      <c r="B81" s="61" t="s">
        <v>966</v>
      </c>
      <c r="C81" s="62"/>
      <c r="D81" s="97"/>
      <c r="E81" s="397">
        <v>340</v>
      </c>
      <c r="F81" s="398"/>
      <c r="G81" s="395">
        <f t="shared" si="12"/>
      </c>
      <c r="H81" s="396"/>
      <c r="I81" s="401" t="s">
        <v>2349</v>
      </c>
      <c r="J81" s="402"/>
      <c r="K81" s="402"/>
      <c r="L81" s="402"/>
      <c r="M81" s="402"/>
      <c r="N81" s="402"/>
      <c r="O81" s="403"/>
      <c r="Q81" s="588" t="s">
        <v>1018</v>
      </c>
      <c r="R81" s="451" t="s">
        <v>1194</v>
      </c>
      <c r="S81" s="442"/>
      <c r="T81" s="59"/>
      <c r="U81" s="382">
        <v>720</v>
      </c>
      <c r="V81" s="383"/>
      <c r="W81" s="384">
        <f>IF(T81="","",ROUND(U81*$D$4,-1))</f>
      </c>
      <c r="X81" s="385"/>
      <c r="Y81" s="423" t="s">
        <v>1110</v>
      </c>
      <c r="Z81" s="424"/>
      <c r="AA81" s="424"/>
      <c r="AB81" s="424"/>
      <c r="AC81" s="424"/>
      <c r="AD81" s="424"/>
      <c r="AE81" s="425"/>
    </row>
    <row r="82" spans="1:31" ht="12.75" customHeight="1">
      <c r="A82" s="387"/>
      <c r="B82" s="61" t="s">
        <v>1277</v>
      </c>
      <c r="C82" s="62"/>
      <c r="D82" s="97"/>
      <c r="E82" s="397">
        <v>340</v>
      </c>
      <c r="F82" s="398"/>
      <c r="G82" s="395">
        <f t="shared" si="12"/>
      </c>
      <c r="H82" s="396"/>
      <c r="I82" s="536" t="s">
        <v>2350</v>
      </c>
      <c r="J82" s="537"/>
      <c r="K82" s="537"/>
      <c r="L82" s="537"/>
      <c r="M82" s="537"/>
      <c r="N82" s="537"/>
      <c r="O82" s="538"/>
      <c r="P82" s="15"/>
      <c r="Q82" s="589"/>
      <c r="R82" s="586" t="s">
        <v>1195</v>
      </c>
      <c r="S82" s="587"/>
      <c r="T82" s="81"/>
      <c r="U82" s="382">
        <v>360</v>
      </c>
      <c r="V82" s="383"/>
      <c r="W82" s="384">
        <f>IF(T82="","",ROUND(U82*$D$4,-1))</f>
      </c>
      <c r="X82" s="385"/>
      <c r="Y82" s="539" t="s">
        <v>1109</v>
      </c>
      <c r="Z82" s="540"/>
      <c r="AA82" s="540"/>
      <c r="AB82" s="540"/>
      <c r="AC82" s="540"/>
      <c r="AD82" s="540"/>
      <c r="AE82" s="541"/>
    </row>
    <row r="83" spans="1:31" ht="12.75" customHeight="1">
      <c r="A83" s="388"/>
      <c r="B83" s="406" t="s">
        <v>999</v>
      </c>
      <c r="C83" s="352"/>
      <c r="D83" s="353"/>
      <c r="E83" s="542">
        <f>SUBTOTAL(9,E62:F82)</f>
        <v>6840</v>
      </c>
      <c r="F83" s="543"/>
      <c r="G83" s="435">
        <f>SUBTOTAL(9,G62:H82)</f>
        <v>0</v>
      </c>
      <c r="H83" s="436"/>
      <c r="I83" s="433"/>
      <c r="J83" s="433"/>
      <c r="K83" s="433"/>
      <c r="L83" s="433"/>
      <c r="M83" s="433"/>
      <c r="N83" s="433"/>
      <c r="O83" s="434"/>
      <c r="P83" s="15"/>
      <c r="Q83" s="590"/>
      <c r="R83" s="406" t="s">
        <v>999</v>
      </c>
      <c r="S83" s="407"/>
      <c r="T83" s="414"/>
      <c r="U83" s="542">
        <f>SUBTOTAL(9,U81:V82)</f>
        <v>1080</v>
      </c>
      <c r="V83" s="543"/>
      <c r="W83" s="435">
        <f>SUBTOTAL(9,W81:X82)</f>
        <v>0</v>
      </c>
      <c r="X83" s="436"/>
      <c r="Y83" s="433"/>
      <c r="Z83" s="433"/>
      <c r="AA83" s="433"/>
      <c r="AB83" s="433"/>
      <c r="AC83" s="433"/>
      <c r="AD83" s="433"/>
      <c r="AE83" s="434"/>
    </row>
    <row r="84" spans="2:15" ht="12.7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R85" s="55"/>
      <c r="S85" s="17"/>
      <c r="T85" s="17"/>
      <c r="U85" s="17"/>
      <c r="V85" s="17"/>
      <c r="W85" s="17"/>
      <c r="X85" s="17"/>
      <c r="Y85" s="17"/>
      <c r="Z85" s="17"/>
      <c r="AA85" s="17"/>
      <c r="AC85" s="17"/>
      <c r="AD85" s="17"/>
      <c r="AE85" s="17"/>
    </row>
    <row r="86" spans="16:31" ht="12.75" customHeight="1">
      <c r="P86" s="15"/>
      <c r="Q86" s="523" t="s">
        <v>1217</v>
      </c>
      <c r="R86" s="499"/>
      <c r="S86" s="499"/>
      <c r="T86" s="524"/>
      <c r="U86" s="583">
        <f>SUBTOTAL(9,E6:F83,U6:V83)</f>
        <v>53110</v>
      </c>
      <c r="V86" s="583"/>
      <c r="W86" s="583">
        <f>SUBTOTAL(9,G6:H83,W6:X83)</f>
        <v>0</v>
      </c>
      <c r="X86" s="583"/>
      <c r="Y86" s="17"/>
      <c r="Z86" s="17"/>
      <c r="AA86" s="17"/>
      <c r="AB86" s="17"/>
      <c r="AC86" s="17"/>
      <c r="AD86" s="17"/>
      <c r="AE86" s="17"/>
    </row>
    <row r="87" spans="16:31" ht="12.75" customHeight="1">
      <c r="P87" s="15"/>
      <c r="Q87" s="523" t="s">
        <v>173</v>
      </c>
      <c r="R87" s="499"/>
      <c r="S87" s="499"/>
      <c r="T87" s="524"/>
      <c r="U87" s="583">
        <f>SUM('下関市①'!U79,'下関市②'!U86)</f>
        <v>100130</v>
      </c>
      <c r="V87" s="583"/>
      <c r="W87" s="583">
        <f>SUM('下関市①'!W79,W86)</f>
        <v>0</v>
      </c>
      <c r="X87" s="583"/>
      <c r="Y87" s="17"/>
      <c r="Z87" s="17"/>
      <c r="AA87" s="17"/>
      <c r="AB87" s="17"/>
      <c r="AC87" s="17"/>
      <c r="AD87" s="17"/>
      <c r="AE87" s="17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592" t="str">
        <f>'集計表'!A131</f>
        <v>株式会社毎日メディアサービス山口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8:31" ht="12.75" customHeight="1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 D6:D31 D50:D60 W81:X82 T81:T82 W19:X25 T19:T25 T46:T59 D33:D48 T76:T79 D62:D82 T6:T17 W6:X17 G50:H60 W76:X79 T61:T74 W61:X74 W46:X59 G6:H31 G62:H82 T27:T44 W27:X44 G33:H48" name="範囲1"/>
  </protectedRanges>
  <mergeCells count="647">
    <mergeCell ref="A89:AE89"/>
    <mergeCell ref="B45:C45"/>
    <mergeCell ref="G45:H45"/>
    <mergeCell ref="I45:O45"/>
    <mergeCell ref="E45:F45"/>
    <mergeCell ref="A62:A83"/>
    <mergeCell ref="A50:A61"/>
    <mergeCell ref="A33:A49"/>
    <mergeCell ref="Q78:Q79"/>
    <mergeCell ref="Q46:Q60"/>
    <mergeCell ref="R28:S28"/>
    <mergeCell ref="U28:V28"/>
    <mergeCell ref="W28:X28"/>
    <mergeCell ref="Y28:AE28"/>
    <mergeCell ref="Q87:T87"/>
    <mergeCell ref="Q81:Q83"/>
    <mergeCell ref="Q76:Q77"/>
    <mergeCell ref="Q61:Q75"/>
    <mergeCell ref="U32:V32"/>
    <mergeCell ref="Y46:AE46"/>
    <mergeCell ref="E83:F83"/>
    <mergeCell ref="E77:F77"/>
    <mergeCell ref="I65:O65"/>
    <mergeCell ref="E82:F82"/>
    <mergeCell ref="G77:H77"/>
    <mergeCell ref="E80:F80"/>
    <mergeCell ref="E79:F79"/>
    <mergeCell ref="E81:F81"/>
    <mergeCell ref="G80:H80"/>
    <mergeCell ref="E65:F65"/>
    <mergeCell ref="W27:X27"/>
    <mergeCell ref="G65:H65"/>
    <mergeCell ref="W87:X87"/>
    <mergeCell ref="U87:V87"/>
    <mergeCell ref="R53:S53"/>
    <mergeCell ref="R77:S77"/>
    <mergeCell ref="R82:S82"/>
    <mergeCell ref="Q86:T86"/>
    <mergeCell ref="G83:H83"/>
    <mergeCell ref="U46:V46"/>
    <mergeCell ref="U86:V86"/>
    <mergeCell ref="W86:X86"/>
    <mergeCell ref="Y83:AE83"/>
    <mergeCell ref="R72:S72"/>
    <mergeCell ref="Y50:AE50"/>
    <mergeCell ref="W48:X48"/>
    <mergeCell ref="W53:X53"/>
    <mergeCell ref="Y62:AE62"/>
    <mergeCell ref="W62:X62"/>
    <mergeCell ref="W61:X61"/>
    <mergeCell ref="Y53:AE53"/>
    <mergeCell ref="E78:F78"/>
    <mergeCell ref="E68:F68"/>
    <mergeCell ref="I59:O59"/>
    <mergeCell ref="E73:F73"/>
    <mergeCell ref="G75:H75"/>
    <mergeCell ref="I72:O72"/>
    <mergeCell ref="I71:O71"/>
    <mergeCell ref="E70:F70"/>
    <mergeCell ref="G71:H71"/>
    <mergeCell ref="I69:O69"/>
    <mergeCell ref="G72:H72"/>
    <mergeCell ref="I67:O67"/>
    <mergeCell ref="U53:V53"/>
    <mergeCell ref="E69:F69"/>
    <mergeCell ref="E67:F67"/>
    <mergeCell ref="E63:F63"/>
    <mergeCell ref="E61:F61"/>
    <mergeCell ref="E59:F59"/>
    <mergeCell ref="G55:H55"/>
    <mergeCell ref="E76:F76"/>
    <mergeCell ref="B56:C56"/>
    <mergeCell ref="G44:H44"/>
    <mergeCell ref="B54:C54"/>
    <mergeCell ref="G59:H59"/>
    <mergeCell ref="B58:C58"/>
    <mergeCell ref="B44:C44"/>
    <mergeCell ref="E44:F44"/>
    <mergeCell ref="B49:D49"/>
    <mergeCell ref="E64:F64"/>
    <mergeCell ref="I44:O44"/>
    <mergeCell ref="E38:F38"/>
    <mergeCell ref="G37:H37"/>
    <mergeCell ref="G50:H50"/>
    <mergeCell ref="E42:F42"/>
    <mergeCell ref="G42:H42"/>
    <mergeCell ref="G40:H40"/>
    <mergeCell ref="G48:H48"/>
    <mergeCell ref="E37:F37"/>
    <mergeCell ref="E40:F40"/>
    <mergeCell ref="E62:F62"/>
    <mergeCell ref="G67:H67"/>
    <mergeCell ref="B59:C59"/>
    <mergeCell ref="B61:D61"/>
    <mergeCell ref="E66:F66"/>
    <mergeCell ref="B55:C55"/>
    <mergeCell ref="B60:C60"/>
    <mergeCell ref="E57:F57"/>
    <mergeCell ref="B57:C57"/>
    <mergeCell ref="E58:F58"/>
    <mergeCell ref="Y31:AE31"/>
    <mergeCell ref="B17:C17"/>
    <mergeCell ref="E19:F19"/>
    <mergeCell ref="U31:V31"/>
    <mergeCell ref="E25:F25"/>
    <mergeCell ref="I27:O27"/>
    <mergeCell ref="G25:H25"/>
    <mergeCell ref="B19:C19"/>
    <mergeCell ref="B22:C22"/>
    <mergeCell ref="B20:C20"/>
    <mergeCell ref="W25:X25"/>
    <mergeCell ref="G29:H29"/>
    <mergeCell ref="Y32:AE32"/>
    <mergeCell ref="W32:X32"/>
    <mergeCell ref="B21:C21"/>
    <mergeCell ref="G20:H20"/>
    <mergeCell ref="E20:F20"/>
    <mergeCell ref="G21:H21"/>
    <mergeCell ref="U26:V26"/>
    <mergeCell ref="U25:V25"/>
    <mergeCell ref="B50:C50"/>
    <mergeCell ref="Y29:AE29"/>
    <mergeCell ref="R32:S32"/>
    <mergeCell ref="Y25:AE25"/>
    <mergeCell ref="G35:H35"/>
    <mergeCell ref="I28:O28"/>
    <mergeCell ref="R27:S27"/>
    <mergeCell ref="G28:H28"/>
    <mergeCell ref="E46:F46"/>
    <mergeCell ref="B43:C43"/>
    <mergeCell ref="G53:H53"/>
    <mergeCell ref="G51:H51"/>
    <mergeCell ref="I42:O42"/>
    <mergeCell ref="R47:S47"/>
    <mergeCell ref="R30:S30"/>
    <mergeCell ref="I34:O34"/>
    <mergeCell ref="I37:O37"/>
    <mergeCell ref="R44:S44"/>
    <mergeCell ref="I43:O43"/>
    <mergeCell ref="G32:H32"/>
    <mergeCell ref="B41:C41"/>
    <mergeCell ref="B42:C42"/>
    <mergeCell ref="W31:X31"/>
    <mergeCell ref="G36:H36"/>
    <mergeCell ref="G38:H38"/>
    <mergeCell ref="E41:F41"/>
    <mergeCell ref="Q27:Q45"/>
    <mergeCell ref="B37:C37"/>
    <mergeCell ref="B40:C40"/>
    <mergeCell ref="B39:C39"/>
    <mergeCell ref="E48:F48"/>
    <mergeCell ref="E60:F60"/>
    <mergeCell ref="E53:F53"/>
    <mergeCell ref="G49:H49"/>
    <mergeCell ref="E35:F35"/>
    <mergeCell ref="E36:F36"/>
    <mergeCell ref="E52:F52"/>
    <mergeCell ref="E51:F51"/>
    <mergeCell ref="E43:F43"/>
    <mergeCell ref="E49:F49"/>
    <mergeCell ref="B53:C53"/>
    <mergeCell ref="B47:C47"/>
    <mergeCell ref="R52:S52"/>
    <mergeCell ref="B48:C48"/>
    <mergeCell ref="B46:C46"/>
    <mergeCell ref="E55:F55"/>
    <mergeCell ref="I47:O47"/>
    <mergeCell ref="E47:F47"/>
    <mergeCell ref="G47:H47"/>
    <mergeCell ref="E50:F50"/>
    <mergeCell ref="R45:T45"/>
    <mergeCell ref="G66:H66"/>
    <mergeCell ref="G56:H56"/>
    <mergeCell ref="I41:O41"/>
    <mergeCell ref="R57:S57"/>
    <mergeCell ref="G57:H57"/>
    <mergeCell ref="R43:S43"/>
    <mergeCell ref="R55:S55"/>
    <mergeCell ref="R49:S49"/>
    <mergeCell ref="R58:S58"/>
    <mergeCell ref="G76:H76"/>
    <mergeCell ref="B62:C62"/>
    <mergeCell ref="B52:C52"/>
    <mergeCell ref="G46:H46"/>
    <mergeCell ref="G62:H62"/>
    <mergeCell ref="G61:H61"/>
    <mergeCell ref="G54:H54"/>
    <mergeCell ref="G52:H52"/>
    <mergeCell ref="E56:F56"/>
    <mergeCell ref="E54:F54"/>
    <mergeCell ref="E39:F39"/>
    <mergeCell ref="E75:F75"/>
    <mergeCell ref="G58:H58"/>
    <mergeCell ref="I76:O76"/>
    <mergeCell ref="I68:O68"/>
    <mergeCell ref="I70:O70"/>
    <mergeCell ref="G60:H60"/>
    <mergeCell ref="E74:F74"/>
    <mergeCell ref="E71:F71"/>
    <mergeCell ref="E72:F72"/>
    <mergeCell ref="B30:C30"/>
    <mergeCell ref="I75:O75"/>
    <mergeCell ref="G68:H68"/>
    <mergeCell ref="G69:H69"/>
    <mergeCell ref="G33:H33"/>
    <mergeCell ref="E30:F30"/>
    <mergeCell ref="B32:D32"/>
    <mergeCell ref="G41:H41"/>
    <mergeCell ref="G39:H39"/>
    <mergeCell ref="B36:C36"/>
    <mergeCell ref="E28:F28"/>
    <mergeCell ref="G26:H26"/>
    <mergeCell ref="G27:H27"/>
    <mergeCell ref="B29:C29"/>
    <mergeCell ref="B28:C28"/>
    <mergeCell ref="E29:F29"/>
    <mergeCell ref="B26:C26"/>
    <mergeCell ref="E21:F21"/>
    <mergeCell ref="E22:F22"/>
    <mergeCell ref="G24:H24"/>
    <mergeCell ref="G22:H22"/>
    <mergeCell ref="B27:C27"/>
    <mergeCell ref="E26:F26"/>
    <mergeCell ref="E27:F27"/>
    <mergeCell ref="B23:C23"/>
    <mergeCell ref="B24:C24"/>
    <mergeCell ref="E24:F24"/>
    <mergeCell ref="B25:C25"/>
    <mergeCell ref="I8:O8"/>
    <mergeCell ref="G8:H8"/>
    <mergeCell ref="B13:C13"/>
    <mergeCell ref="B14:C14"/>
    <mergeCell ref="B15:C15"/>
    <mergeCell ref="B18:C18"/>
    <mergeCell ref="G12:H12"/>
    <mergeCell ref="B16:C16"/>
    <mergeCell ref="B12:C12"/>
    <mergeCell ref="E15:F15"/>
    <mergeCell ref="R8:S8"/>
    <mergeCell ref="AB4:AD4"/>
    <mergeCell ref="U8:V8"/>
    <mergeCell ref="Y6:AE6"/>
    <mergeCell ref="W7:X7"/>
    <mergeCell ref="G7:H7"/>
    <mergeCell ref="U7:V7"/>
    <mergeCell ref="I7:O7"/>
    <mergeCell ref="G6:H6"/>
    <mergeCell ref="G23:H23"/>
    <mergeCell ref="I10:O10"/>
    <mergeCell ref="I11:O11"/>
    <mergeCell ref="G10:H10"/>
    <mergeCell ref="I12:O12"/>
    <mergeCell ref="X3:AD3"/>
    <mergeCell ref="Y5:AE5"/>
    <mergeCell ref="I5:O5"/>
    <mergeCell ref="W5:X5"/>
    <mergeCell ref="Y4:Z4"/>
    <mergeCell ref="R6:S6"/>
    <mergeCell ref="U6:V6"/>
    <mergeCell ref="R7:S7"/>
    <mergeCell ref="I6:O6"/>
    <mergeCell ref="A2:C2"/>
    <mergeCell ref="D2:E2"/>
    <mergeCell ref="V2:W2"/>
    <mergeCell ref="A3:C3"/>
    <mergeCell ref="A4:C4"/>
    <mergeCell ref="B5:D5"/>
    <mergeCell ref="X2:AE2"/>
    <mergeCell ref="A1:C1"/>
    <mergeCell ref="D1:AB1"/>
    <mergeCell ref="R2:S2"/>
    <mergeCell ref="L2:O2"/>
    <mergeCell ref="F2:I2"/>
    <mergeCell ref="AC1:AE1"/>
    <mergeCell ref="E5:F5"/>
    <mergeCell ref="D3:U3"/>
    <mergeCell ref="U5:V5"/>
    <mergeCell ref="G5:H5"/>
    <mergeCell ref="R5:T5"/>
    <mergeCell ref="V3:W3"/>
    <mergeCell ref="D4:F4"/>
    <mergeCell ref="B6:C6"/>
    <mergeCell ref="B7:C7"/>
    <mergeCell ref="E8:F8"/>
    <mergeCell ref="B11:C11"/>
    <mergeCell ref="B8:C8"/>
    <mergeCell ref="B10:C10"/>
    <mergeCell ref="E10:F10"/>
    <mergeCell ref="E11:F11"/>
    <mergeCell ref="E6:F6"/>
    <mergeCell ref="E7:F7"/>
    <mergeCell ref="E13:F13"/>
    <mergeCell ref="E12:F12"/>
    <mergeCell ref="E14:F14"/>
    <mergeCell ref="E16:F16"/>
    <mergeCell ref="I18:O18"/>
    <mergeCell ref="G15:H15"/>
    <mergeCell ref="G16:H16"/>
    <mergeCell ref="I15:O15"/>
    <mergeCell ref="E18:F18"/>
    <mergeCell ref="E17:F17"/>
    <mergeCell ref="I20:O20"/>
    <mergeCell ref="I17:O17"/>
    <mergeCell ref="G19:H19"/>
    <mergeCell ref="G18:H18"/>
    <mergeCell ref="I19:O19"/>
    <mergeCell ref="G17:H17"/>
    <mergeCell ref="G13:H13"/>
    <mergeCell ref="R17:S17"/>
    <mergeCell ref="R18:T18"/>
    <mergeCell ref="R19:S19"/>
    <mergeCell ref="R12:S12"/>
    <mergeCell ref="I16:O16"/>
    <mergeCell ref="Q6:Q18"/>
    <mergeCell ref="R9:S9"/>
    <mergeCell ref="R13:S13"/>
    <mergeCell ref="R10:S10"/>
    <mergeCell ref="I14:O14"/>
    <mergeCell ref="R11:S11"/>
    <mergeCell ref="G11:H11"/>
    <mergeCell ref="I13:O13"/>
    <mergeCell ref="G14:H14"/>
    <mergeCell ref="Y8:AE8"/>
    <mergeCell ref="W12:X12"/>
    <mergeCell ref="Y12:AE12"/>
    <mergeCell ref="Y11:AE11"/>
    <mergeCell ref="W11:X11"/>
    <mergeCell ref="Y7:AE7"/>
    <mergeCell ref="W6:X6"/>
    <mergeCell ref="W8:X8"/>
    <mergeCell ref="W10:X10"/>
    <mergeCell ref="Y9:AE9"/>
    <mergeCell ref="Y10:AE10"/>
    <mergeCell ref="W9:X9"/>
    <mergeCell ref="U12:V12"/>
    <mergeCell ref="U10:V10"/>
    <mergeCell ref="Y13:AE13"/>
    <mergeCell ref="W13:X13"/>
    <mergeCell ref="U11:V11"/>
    <mergeCell ref="U9:V9"/>
    <mergeCell ref="U13:V13"/>
    <mergeCell ref="W15:X15"/>
    <mergeCell ref="U14:V14"/>
    <mergeCell ref="W14:X14"/>
    <mergeCell ref="Y14:AE14"/>
    <mergeCell ref="U17:V17"/>
    <mergeCell ref="Y15:AE15"/>
    <mergeCell ref="R14:S14"/>
    <mergeCell ref="U15:V15"/>
    <mergeCell ref="R15:S15"/>
    <mergeCell ref="Y18:AE18"/>
    <mergeCell ref="U16:V16"/>
    <mergeCell ref="W16:X16"/>
    <mergeCell ref="Y16:AE16"/>
    <mergeCell ref="R16:S16"/>
    <mergeCell ref="W17:X17"/>
    <mergeCell ref="Y17:AE17"/>
    <mergeCell ref="R20:S20"/>
    <mergeCell ref="Y21:AE21"/>
    <mergeCell ref="W21:X21"/>
    <mergeCell ref="W20:X20"/>
    <mergeCell ref="U20:V20"/>
    <mergeCell ref="W18:X18"/>
    <mergeCell ref="U18:V18"/>
    <mergeCell ref="Y27:AE27"/>
    <mergeCell ref="U21:V21"/>
    <mergeCell ref="U22:V22"/>
    <mergeCell ref="U24:V24"/>
    <mergeCell ref="W22:X22"/>
    <mergeCell ref="Y19:AE19"/>
    <mergeCell ref="Y20:AE20"/>
    <mergeCell ref="U19:V19"/>
    <mergeCell ref="W19:X19"/>
    <mergeCell ref="Y24:AE24"/>
    <mergeCell ref="Y26:AE26"/>
    <mergeCell ref="W26:X26"/>
    <mergeCell ref="I23:O23"/>
    <mergeCell ref="R25:S25"/>
    <mergeCell ref="Y22:AE22"/>
    <mergeCell ref="W24:X24"/>
    <mergeCell ref="I22:O22"/>
    <mergeCell ref="I26:O26"/>
    <mergeCell ref="I24:O24"/>
    <mergeCell ref="R26:T26"/>
    <mergeCell ref="R22:S22"/>
    <mergeCell ref="I35:O35"/>
    <mergeCell ref="U30:V30"/>
    <mergeCell ref="W23:X23"/>
    <mergeCell ref="Y23:AE23"/>
    <mergeCell ref="R23:S23"/>
    <mergeCell ref="R24:S24"/>
    <mergeCell ref="R29:S29"/>
    <mergeCell ref="U29:V29"/>
    <mergeCell ref="W29:X29"/>
    <mergeCell ref="I29:O29"/>
    <mergeCell ref="I31:O31"/>
    <mergeCell ref="I33:O33"/>
    <mergeCell ref="R35:S35"/>
    <mergeCell ref="R31:S31"/>
    <mergeCell ref="R34:S34"/>
    <mergeCell ref="I30:O30"/>
    <mergeCell ref="W34:X34"/>
    <mergeCell ref="I21:O21"/>
    <mergeCell ref="R21:S21"/>
    <mergeCell ref="U35:V35"/>
    <mergeCell ref="U33:V33"/>
    <mergeCell ref="I25:O25"/>
    <mergeCell ref="Q19:Q26"/>
    <mergeCell ref="U27:V27"/>
    <mergeCell ref="U23:V23"/>
    <mergeCell ref="R33:S33"/>
    <mergeCell ref="Y37:AE37"/>
    <mergeCell ref="U39:V39"/>
    <mergeCell ref="U43:V43"/>
    <mergeCell ref="Y40:AE40"/>
    <mergeCell ref="W38:X38"/>
    <mergeCell ref="Y33:AE33"/>
    <mergeCell ref="Y36:AE36"/>
    <mergeCell ref="U40:V40"/>
    <mergeCell ref="W40:X40"/>
    <mergeCell ref="U34:V34"/>
    <mergeCell ref="W37:X37"/>
    <mergeCell ref="U36:V36"/>
    <mergeCell ref="W36:X36"/>
    <mergeCell ref="R36:S36"/>
    <mergeCell ref="R38:S38"/>
    <mergeCell ref="U38:V38"/>
    <mergeCell ref="R37:S37"/>
    <mergeCell ref="U37:V37"/>
    <mergeCell ref="U41:V41"/>
    <mergeCell ref="R39:S39"/>
    <mergeCell ref="R40:S40"/>
    <mergeCell ref="I38:O38"/>
    <mergeCell ref="I40:O40"/>
    <mergeCell ref="R42:S42"/>
    <mergeCell ref="R41:S41"/>
    <mergeCell ref="I39:O39"/>
    <mergeCell ref="Y45:AE45"/>
    <mergeCell ref="Y44:AE44"/>
    <mergeCell ref="W45:X45"/>
    <mergeCell ref="W44:X44"/>
    <mergeCell ref="Y39:AE39"/>
    <mergeCell ref="U45:V45"/>
    <mergeCell ref="U44:V44"/>
    <mergeCell ref="U42:V42"/>
    <mergeCell ref="W41:X41"/>
    <mergeCell ref="W39:X39"/>
    <mergeCell ref="Y38:AE38"/>
    <mergeCell ref="Y43:AE43"/>
    <mergeCell ref="W46:X46"/>
    <mergeCell ref="W47:X47"/>
    <mergeCell ref="Y48:AE48"/>
    <mergeCell ref="Y49:AE49"/>
    <mergeCell ref="Y41:AE41"/>
    <mergeCell ref="W43:X43"/>
    <mergeCell ref="Y42:AE42"/>
    <mergeCell ref="W42:X42"/>
    <mergeCell ref="Y47:AE47"/>
    <mergeCell ref="W49:X49"/>
    <mergeCell ref="W51:X51"/>
    <mergeCell ref="Y51:AE51"/>
    <mergeCell ref="U52:V52"/>
    <mergeCell ref="W52:X52"/>
    <mergeCell ref="U47:V47"/>
    <mergeCell ref="W55:X55"/>
    <mergeCell ref="W58:X58"/>
    <mergeCell ref="Y60:AE60"/>
    <mergeCell ref="R80:T80"/>
    <mergeCell ref="W79:X79"/>
    <mergeCell ref="Y70:AE70"/>
    <mergeCell ref="Y69:AE69"/>
    <mergeCell ref="W71:X71"/>
    <mergeCell ref="Y71:AE71"/>
    <mergeCell ref="R76:S76"/>
    <mergeCell ref="I79:O79"/>
    <mergeCell ref="W68:X68"/>
    <mergeCell ref="Y68:AE68"/>
    <mergeCell ref="W80:X80"/>
    <mergeCell ref="Y80:AE80"/>
    <mergeCell ref="Y79:AE79"/>
    <mergeCell ref="Y75:AE75"/>
    <mergeCell ref="Y78:AE78"/>
    <mergeCell ref="R75:T75"/>
    <mergeCell ref="Y72:AE72"/>
    <mergeCell ref="Y82:AE82"/>
    <mergeCell ref="U83:V83"/>
    <mergeCell ref="R83:T83"/>
    <mergeCell ref="W83:X83"/>
    <mergeCell ref="Y81:AE81"/>
    <mergeCell ref="Y76:AE76"/>
    <mergeCell ref="Y77:AE77"/>
    <mergeCell ref="U80:V80"/>
    <mergeCell ref="W78:X78"/>
    <mergeCell ref="U82:V82"/>
    <mergeCell ref="B83:D83"/>
    <mergeCell ref="R81:S81"/>
    <mergeCell ref="U81:V81"/>
    <mergeCell ref="W82:X82"/>
    <mergeCell ref="W81:X81"/>
    <mergeCell ref="I73:O73"/>
    <mergeCell ref="I74:O74"/>
    <mergeCell ref="I80:O80"/>
    <mergeCell ref="U79:V79"/>
    <mergeCell ref="R79:S79"/>
    <mergeCell ref="R71:S71"/>
    <mergeCell ref="U71:V71"/>
    <mergeCell ref="W69:X69"/>
    <mergeCell ref="W74:X74"/>
    <mergeCell ref="R67:S67"/>
    <mergeCell ref="R74:S74"/>
    <mergeCell ref="U69:V69"/>
    <mergeCell ref="R73:S73"/>
    <mergeCell ref="R68:S68"/>
    <mergeCell ref="R69:S69"/>
    <mergeCell ref="W77:X77"/>
    <mergeCell ref="U78:V78"/>
    <mergeCell ref="U70:V70"/>
    <mergeCell ref="U77:V77"/>
    <mergeCell ref="R78:S78"/>
    <mergeCell ref="U76:V76"/>
    <mergeCell ref="R70:S70"/>
    <mergeCell ref="U72:V72"/>
    <mergeCell ref="W73:X73"/>
    <mergeCell ref="W76:X76"/>
    <mergeCell ref="I82:O82"/>
    <mergeCell ref="I81:O81"/>
    <mergeCell ref="G79:H79"/>
    <mergeCell ref="G81:H81"/>
    <mergeCell ref="G74:H74"/>
    <mergeCell ref="G73:H73"/>
    <mergeCell ref="I77:O77"/>
    <mergeCell ref="I78:O78"/>
    <mergeCell ref="G78:H78"/>
    <mergeCell ref="G82:H82"/>
    <mergeCell ref="I83:O83"/>
    <mergeCell ref="G43:H43"/>
    <mergeCell ref="I57:O57"/>
    <mergeCell ref="I54:O54"/>
    <mergeCell ref="I46:O46"/>
    <mergeCell ref="G63:H63"/>
    <mergeCell ref="G70:H70"/>
    <mergeCell ref="I62:O62"/>
    <mergeCell ref="I64:O64"/>
    <mergeCell ref="I63:O63"/>
    <mergeCell ref="Y34:AE34"/>
    <mergeCell ref="Y35:AE35"/>
    <mergeCell ref="W35:X35"/>
    <mergeCell ref="R56:S56"/>
    <mergeCell ref="R59:S59"/>
    <mergeCell ref="R60:T60"/>
    <mergeCell ref="W60:X60"/>
    <mergeCell ref="Y59:AE59"/>
    <mergeCell ref="Y54:AE54"/>
    <mergeCell ref="W59:X59"/>
    <mergeCell ref="E31:F31"/>
    <mergeCell ref="B33:C33"/>
    <mergeCell ref="I52:O52"/>
    <mergeCell ref="I53:O53"/>
    <mergeCell ref="G64:H64"/>
    <mergeCell ref="I50:O50"/>
    <mergeCell ref="B38:C38"/>
    <mergeCell ref="B34:C34"/>
    <mergeCell ref="B35:C35"/>
    <mergeCell ref="I61:O61"/>
    <mergeCell ref="W33:X33"/>
    <mergeCell ref="I49:O49"/>
    <mergeCell ref="Y30:AE30"/>
    <mergeCell ref="E32:F32"/>
    <mergeCell ref="G34:H34"/>
    <mergeCell ref="G31:H31"/>
    <mergeCell ref="W30:X30"/>
    <mergeCell ref="I36:O36"/>
    <mergeCell ref="U48:V48"/>
    <mergeCell ref="G30:H30"/>
    <mergeCell ref="I58:O58"/>
    <mergeCell ref="I56:O56"/>
    <mergeCell ref="R64:S64"/>
    <mergeCell ref="R66:S66"/>
    <mergeCell ref="I66:O66"/>
    <mergeCell ref="R62:S62"/>
    <mergeCell ref="R65:S65"/>
    <mergeCell ref="I60:O60"/>
    <mergeCell ref="U64:V64"/>
    <mergeCell ref="U57:V57"/>
    <mergeCell ref="U63:V63"/>
    <mergeCell ref="U58:V58"/>
    <mergeCell ref="U59:V59"/>
    <mergeCell ref="U61:V61"/>
    <mergeCell ref="R51:S51"/>
    <mergeCell ref="U67:V67"/>
    <mergeCell ref="R46:S46"/>
    <mergeCell ref="U55:V55"/>
    <mergeCell ref="R48:S48"/>
    <mergeCell ref="R50:S50"/>
    <mergeCell ref="R54:S54"/>
    <mergeCell ref="R63:S63"/>
    <mergeCell ref="R61:S61"/>
    <mergeCell ref="U49:V49"/>
    <mergeCell ref="W56:X56"/>
    <mergeCell ref="Y56:AE56"/>
    <mergeCell ref="Y52:AE52"/>
    <mergeCell ref="U56:V56"/>
    <mergeCell ref="W50:X50"/>
    <mergeCell ref="U51:V51"/>
    <mergeCell ref="U50:V50"/>
    <mergeCell ref="Y55:AE55"/>
    <mergeCell ref="W54:X54"/>
    <mergeCell ref="U54:V54"/>
    <mergeCell ref="W57:X57"/>
    <mergeCell ref="Y57:AE57"/>
    <mergeCell ref="U60:V60"/>
    <mergeCell ref="Y58:AE58"/>
    <mergeCell ref="Y64:AE64"/>
    <mergeCell ref="U62:V62"/>
    <mergeCell ref="W64:X64"/>
    <mergeCell ref="Y61:AE61"/>
    <mergeCell ref="W63:X63"/>
    <mergeCell ref="Y63:AE63"/>
    <mergeCell ref="U74:V74"/>
    <mergeCell ref="U75:V75"/>
    <mergeCell ref="U66:V66"/>
    <mergeCell ref="W66:X66"/>
    <mergeCell ref="U65:V65"/>
    <mergeCell ref="Y66:AE66"/>
    <mergeCell ref="U68:V68"/>
    <mergeCell ref="W65:X65"/>
    <mergeCell ref="Y65:AE65"/>
    <mergeCell ref="A6:A32"/>
    <mergeCell ref="I48:O48"/>
    <mergeCell ref="Y67:AE67"/>
    <mergeCell ref="W67:X67"/>
    <mergeCell ref="W75:X75"/>
    <mergeCell ref="W70:X70"/>
    <mergeCell ref="U73:V73"/>
    <mergeCell ref="Y73:AE73"/>
    <mergeCell ref="Y74:AE74"/>
    <mergeCell ref="W72:X72"/>
    <mergeCell ref="I55:O55"/>
    <mergeCell ref="I51:O51"/>
    <mergeCell ref="B9:C9"/>
    <mergeCell ref="I9:O9"/>
    <mergeCell ref="G9:H9"/>
    <mergeCell ref="E9:F9"/>
    <mergeCell ref="B31:C31"/>
    <mergeCell ref="E34:F34"/>
    <mergeCell ref="I32:O32"/>
    <mergeCell ref="E33:F33"/>
  </mergeCells>
  <conditionalFormatting sqref="W81:X82 W19:X25 W6:X17 G50:H60 W76:X79 W61:X74 W46:X59 G6:H31 G62:H82 W27:X44 G33:H48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7" r:id="rId1"/>
  <headerFooter alignWithMargins="0">
    <oddFooter>&amp;R&amp;"MS UI Gothic,標準"&amp;10&amp;P／&amp;N</oddFooter>
  </headerFooter>
  <ignoredErrors>
    <ignoredError sqref="W47:X47 W58:X59 W73:X74 G48 W81:X81 W82 H7 G7 W24:W25 X24:X25 W19 X17 W12:W13 W17 W76:X76 W6:W7 X6:X7 G50:H50 G60:H60 X19 W67:X69 W54:X54 G54:H56 G33:H35 G37:H41 G58:H58 W43:X44 X21:X22 W15 X12:X15 W9 X9 W61:X62 W64:X65 G43:H43 W41:X41 W49:X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1019</v>
      </c>
      <c r="B1" s="161"/>
      <c r="C1" s="161"/>
      <c r="D1" s="500" t="s">
        <v>980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208</v>
      </c>
      <c r="L2" s="513">
        <f>'集計表'!M2</f>
        <v>-1</v>
      </c>
      <c r="M2" s="514"/>
      <c r="N2" s="514"/>
      <c r="O2" s="514"/>
      <c r="P2" s="73" t="s">
        <v>984</v>
      </c>
      <c r="Q2" s="6" t="s">
        <v>209</v>
      </c>
      <c r="R2" s="498">
        <f>'集計表'!S2</f>
        <v>0</v>
      </c>
      <c r="S2" s="498"/>
      <c r="T2" s="7" t="s">
        <v>210</v>
      </c>
      <c r="U2" s="8" t="s">
        <v>211</v>
      </c>
      <c r="V2" s="493" t="s">
        <v>212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213</v>
      </c>
      <c r="AB4" s="502">
        <f>SUM(W68)</f>
        <v>0</v>
      </c>
      <c r="AC4" s="501"/>
      <c r="AD4" s="501"/>
      <c r="AE4" s="9" t="s">
        <v>214</v>
      </c>
    </row>
    <row r="5" spans="1:31" ht="12.75" customHeight="1">
      <c r="A5" s="12"/>
      <c r="B5" s="519" t="s">
        <v>215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216</v>
      </c>
      <c r="J5" s="496"/>
      <c r="K5" s="496"/>
      <c r="L5" s="496"/>
      <c r="M5" s="496"/>
      <c r="N5" s="496"/>
      <c r="O5" s="497"/>
      <c r="Q5" s="13"/>
      <c r="R5" s="519" t="s">
        <v>215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216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1030</v>
      </c>
      <c r="B6" s="399" t="s">
        <v>2397</v>
      </c>
      <c r="C6" s="400"/>
      <c r="D6" s="59"/>
      <c r="E6" s="456">
        <v>320</v>
      </c>
      <c r="F6" s="457"/>
      <c r="G6" s="608">
        <f>IF(D6="","",ROUND(E6*$D$4,-1))</f>
      </c>
      <c r="H6" s="609"/>
      <c r="I6" s="516" t="s">
        <v>2399</v>
      </c>
      <c r="J6" s="517"/>
      <c r="K6" s="517"/>
      <c r="L6" s="517"/>
      <c r="M6" s="517"/>
      <c r="N6" s="517"/>
      <c r="O6" s="518"/>
      <c r="Q6" s="386" t="s">
        <v>1031</v>
      </c>
      <c r="R6" s="399" t="s">
        <v>463</v>
      </c>
      <c r="S6" s="400"/>
      <c r="T6" s="59"/>
      <c r="U6" s="637">
        <v>460</v>
      </c>
      <c r="V6" s="638"/>
      <c r="W6" s="602">
        <f>IF(T6="","",ROUND(U6*$D$4,-1))</f>
      </c>
      <c r="X6" s="603"/>
      <c r="Y6" s="634" t="s">
        <v>2212</v>
      </c>
      <c r="Z6" s="635"/>
      <c r="AA6" s="635"/>
      <c r="AB6" s="635"/>
      <c r="AC6" s="635"/>
      <c r="AD6" s="635"/>
      <c r="AE6" s="636"/>
    </row>
    <row r="7" spans="1:31" ht="12.75" customHeight="1">
      <c r="A7" s="387"/>
      <c r="B7" s="392" t="s">
        <v>2398</v>
      </c>
      <c r="C7" s="381"/>
      <c r="D7" s="65"/>
      <c r="E7" s="382">
        <v>290</v>
      </c>
      <c r="F7" s="383"/>
      <c r="G7" s="602">
        <f>IF(D7="","",ROUND(E7*$D$4,-1))</f>
      </c>
      <c r="H7" s="603"/>
      <c r="I7" s="597" t="s">
        <v>2400</v>
      </c>
      <c r="J7" s="639"/>
      <c r="K7" s="639"/>
      <c r="L7" s="639"/>
      <c r="M7" s="639"/>
      <c r="N7" s="639"/>
      <c r="O7" s="640"/>
      <c r="Q7" s="387"/>
      <c r="R7" s="392" t="s">
        <v>464</v>
      </c>
      <c r="S7" s="381"/>
      <c r="T7" s="60"/>
      <c r="U7" s="600">
        <v>380</v>
      </c>
      <c r="V7" s="601"/>
      <c r="W7" s="602">
        <f aca="true" t="shared" si="0" ref="W7:W21">IF(T7="","",ROUND(U7*$D$4,-1))</f>
      </c>
      <c r="X7" s="603"/>
      <c r="Y7" s="597" t="s">
        <v>2213</v>
      </c>
      <c r="Z7" s="598"/>
      <c r="AA7" s="598"/>
      <c r="AB7" s="598"/>
      <c r="AC7" s="598"/>
      <c r="AD7" s="598"/>
      <c r="AE7" s="599"/>
    </row>
    <row r="8" spans="1:31" ht="12.75" customHeight="1">
      <c r="A8" s="387"/>
      <c r="B8" s="392" t="s">
        <v>428</v>
      </c>
      <c r="C8" s="381"/>
      <c r="D8" s="95"/>
      <c r="E8" s="382">
        <v>470</v>
      </c>
      <c r="F8" s="383"/>
      <c r="G8" s="602">
        <f aca="true" t="shared" si="1" ref="G8:G22">IF(D8="","",ROUND(E8*$D$4,-1))</f>
      </c>
      <c r="H8" s="603"/>
      <c r="I8" s="423" t="s">
        <v>2147</v>
      </c>
      <c r="J8" s="424"/>
      <c r="K8" s="424"/>
      <c r="L8" s="424"/>
      <c r="M8" s="424"/>
      <c r="N8" s="424"/>
      <c r="O8" s="425"/>
      <c r="Q8" s="387"/>
      <c r="R8" s="392" t="s">
        <v>465</v>
      </c>
      <c r="S8" s="381"/>
      <c r="T8" s="95"/>
      <c r="U8" s="600">
        <v>420</v>
      </c>
      <c r="V8" s="601"/>
      <c r="W8" s="602">
        <f t="shared" si="0"/>
      </c>
      <c r="X8" s="603"/>
      <c r="Y8" s="597" t="s">
        <v>2214</v>
      </c>
      <c r="Z8" s="598"/>
      <c r="AA8" s="598"/>
      <c r="AB8" s="598"/>
      <c r="AC8" s="598"/>
      <c r="AD8" s="598"/>
      <c r="AE8" s="599"/>
    </row>
    <row r="9" spans="1:31" ht="12.75" customHeight="1">
      <c r="A9" s="387"/>
      <c r="B9" s="392" t="s">
        <v>1484</v>
      </c>
      <c r="C9" s="381"/>
      <c r="D9" s="95"/>
      <c r="E9" s="382">
        <v>350</v>
      </c>
      <c r="F9" s="383"/>
      <c r="G9" s="602">
        <f>IF(D9="","",ROUND(E9*$D$4,-1))</f>
      </c>
      <c r="H9" s="603"/>
      <c r="I9" s="423" t="s">
        <v>2148</v>
      </c>
      <c r="J9" s="424"/>
      <c r="K9" s="424"/>
      <c r="L9" s="424"/>
      <c r="M9" s="424"/>
      <c r="N9" s="424"/>
      <c r="O9" s="425"/>
      <c r="Q9" s="387"/>
      <c r="R9" s="392" t="s">
        <v>466</v>
      </c>
      <c r="S9" s="381"/>
      <c r="T9" s="95"/>
      <c r="U9" s="600">
        <v>340</v>
      </c>
      <c r="V9" s="601"/>
      <c r="W9" s="602">
        <f t="shared" si="0"/>
      </c>
      <c r="X9" s="603"/>
      <c r="Y9" s="597" t="s">
        <v>2203</v>
      </c>
      <c r="Z9" s="598"/>
      <c r="AA9" s="598"/>
      <c r="AB9" s="598"/>
      <c r="AC9" s="598"/>
      <c r="AD9" s="598"/>
      <c r="AE9" s="599"/>
    </row>
    <row r="10" spans="1:31" ht="12.75" customHeight="1">
      <c r="A10" s="387"/>
      <c r="B10" s="392" t="s">
        <v>1485</v>
      </c>
      <c r="C10" s="381"/>
      <c r="D10" s="95"/>
      <c r="E10" s="382">
        <v>450</v>
      </c>
      <c r="F10" s="383"/>
      <c r="G10" s="602">
        <f>IF(D10="","",ROUND(E10*$D$4,-1))</f>
      </c>
      <c r="H10" s="603"/>
      <c r="I10" s="423" t="s">
        <v>2149</v>
      </c>
      <c r="J10" s="424"/>
      <c r="K10" s="424"/>
      <c r="L10" s="424"/>
      <c r="M10" s="424"/>
      <c r="N10" s="424"/>
      <c r="O10" s="425"/>
      <c r="Q10" s="387"/>
      <c r="R10" s="392" t="s">
        <v>467</v>
      </c>
      <c r="S10" s="381"/>
      <c r="T10" s="95"/>
      <c r="U10" s="600">
        <v>250</v>
      </c>
      <c r="V10" s="601"/>
      <c r="W10" s="602">
        <f t="shared" si="0"/>
      </c>
      <c r="X10" s="603"/>
      <c r="Y10" s="597" t="s">
        <v>223</v>
      </c>
      <c r="Z10" s="598"/>
      <c r="AA10" s="598"/>
      <c r="AB10" s="598"/>
      <c r="AC10" s="598"/>
      <c r="AD10" s="598"/>
      <c r="AE10" s="599"/>
    </row>
    <row r="11" spans="1:31" ht="12.75" customHeight="1">
      <c r="A11" s="387"/>
      <c r="B11" s="392" t="s">
        <v>1267</v>
      </c>
      <c r="C11" s="381"/>
      <c r="D11" s="95"/>
      <c r="E11" s="382">
        <v>180</v>
      </c>
      <c r="F11" s="383"/>
      <c r="G11" s="602">
        <f t="shared" si="1"/>
      </c>
      <c r="H11" s="603"/>
      <c r="I11" s="423" t="s">
        <v>2150</v>
      </c>
      <c r="J11" s="424"/>
      <c r="K11" s="424"/>
      <c r="L11" s="424"/>
      <c r="M11" s="424"/>
      <c r="N11" s="424"/>
      <c r="O11" s="425"/>
      <c r="Q11" s="387"/>
      <c r="R11" s="392" t="s">
        <v>468</v>
      </c>
      <c r="S11" s="381"/>
      <c r="T11" s="95"/>
      <c r="U11" s="600">
        <v>540</v>
      </c>
      <c r="V11" s="601"/>
      <c r="W11" s="602">
        <f t="shared" si="0"/>
      </c>
      <c r="X11" s="603"/>
      <c r="Y11" s="597" t="s">
        <v>2204</v>
      </c>
      <c r="Z11" s="598"/>
      <c r="AA11" s="598"/>
      <c r="AB11" s="598"/>
      <c r="AC11" s="598"/>
      <c r="AD11" s="598"/>
      <c r="AE11" s="599"/>
    </row>
    <row r="12" spans="1:31" ht="12.75" customHeight="1">
      <c r="A12" s="387"/>
      <c r="B12" s="392" t="s">
        <v>1268</v>
      </c>
      <c r="C12" s="381"/>
      <c r="D12" s="95"/>
      <c r="E12" s="382">
        <v>480</v>
      </c>
      <c r="F12" s="383"/>
      <c r="G12" s="602">
        <f>IF(D12="","",ROUND(E12*$D$4,-1))</f>
      </c>
      <c r="H12" s="603"/>
      <c r="I12" s="423" t="s">
        <v>2151</v>
      </c>
      <c r="J12" s="424"/>
      <c r="K12" s="424"/>
      <c r="L12" s="424"/>
      <c r="M12" s="424"/>
      <c r="N12" s="424"/>
      <c r="O12" s="425"/>
      <c r="Q12" s="387"/>
      <c r="R12" s="392" t="s">
        <v>469</v>
      </c>
      <c r="S12" s="381"/>
      <c r="T12" s="95"/>
      <c r="U12" s="600">
        <v>280</v>
      </c>
      <c r="V12" s="601"/>
      <c r="W12" s="602">
        <f t="shared" si="0"/>
      </c>
      <c r="X12" s="603"/>
      <c r="Y12" s="597" t="s">
        <v>2205</v>
      </c>
      <c r="Z12" s="598"/>
      <c r="AA12" s="598"/>
      <c r="AB12" s="598"/>
      <c r="AC12" s="598"/>
      <c r="AD12" s="598"/>
      <c r="AE12" s="599"/>
    </row>
    <row r="13" spans="1:31" ht="12.75" customHeight="1">
      <c r="A13" s="387"/>
      <c r="B13" s="392" t="s">
        <v>431</v>
      </c>
      <c r="C13" s="381"/>
      <c r="D13" s="95"/>
      <c r="E13" s="382">
        <v>560</v>
      </c>
      <c r="F13" s="383"/>
      <c r="G13" s="602">
        <f t="shared" si="1"/>
      </c>
      <c r="H13" s="603"/>
      <c r="I13" s="423" t="s">
        <v>2152</v>
      </c>
      <c r="J13" s="424"/>
      <c r="K13" s="424"/>
      <c r="L13" s="424"/>
      <c r="M13" s="424"/>
      <c r="N13" s="424"/>
      <c r="O13" s="425"/>
      <c r="Q13" s="387"/>
      <c r="R13" s="392" t="s">
        <v>470</v>
      </c>
      <c r="S13" s="381"/>
      <c r="T13" s="95"/>
      <c r="U13" s="397">
        <v>410</v>
      </c>
      <c r="V13" s="398"/>
      <c r="W13" s="602">
        <f t="shared" si="0"/>
      </c>
      <c r="X13" s="603"/>
      <c r="Y13" s="597" t="s">
        <v>2206</v>
      </c>
      <c r="Z13" s="598"/>
      <c r="AA13" s="598"/>
      <c r="AB13" s="598"/>
      <c r="AC13" s="598"/>
      <c r="AD13" s="598"/>
      <c r="AE13" s="599"/>
    </row>
    <row r="14" spans="1:31" ht="12.75" customHeight="1">
      <c r="A14" s="387"/>
      <c r="B14" s="392" t="s">
        <v>437</v>
      </c>
      <c r="C14" s="381"/>
      <c r="D14" s="95"/>
      <c r="E14" s="382">
        <v>470</v>
      </c>
      <c r="F14" s="383"/>
      <c r="G14" s="602">
        <f t="shared" si="1"/>
      </c>
      <c r="H14" s="603"/>
      <c r="I14" s="423" t="s">
        <v>2153</v>
      </c>
      <c r="J14" s="424"/>
      <c r="K14" s="424"/>
      <c r="L14" s="424"/>
      <c r="M14" s="424"/>
      <c r="N14" s="424"/>
      <c r="O14" s="425"/>
      <c r="Q14" s="387"/>
      <c r="R14" s="392" t="s">
        <v>523</v>
      </c>
      <c r="S14" s="381"/>
      <c r="T14" s="95"/>
      <c r="U14" s="397">
        <v>380</v>
      </c>
      <c r="V14" s="398"/>
      <c r="W14" s="602">
        <f t="shared" si="0"/>
      </c>
      <c r="X14" s="603"/>
      <c r="Y14" s="597" t="s">
        <v>2207</v>
      </c>
      <c r="Z14" s="598"/>
      <c r="AA14" s="598"/>
      <c r="AB14" s="598"/>
      <c r="AC14" s="598"/>
      <c r="AD14" s="598"/>
      <c r="AE14" s="599"/>
    </row>
    <row r="15" spans="1:31" ht="12.75" customHeight="1">
      <c r="A15" s="387"/>
      <c r="B15" s="392" t="s">
        <v>438</v>
      </c>
      <c r="C15" s="381"/>
      <c r="D15" s="95"/>
      <c r="E15" s="382">
        <v>320</v>
      </c>
      <c r="F15" s="383"/>
      <c r="G15" s="602">
        <f t="shared" si="1"/>
      </c>
      <c r="H15" s="603"/>
      <c r="I15" s="423" t="s">
        <v>2154</v>
      </c>
      <c r="J15" s="424"/>
      <c r="K15" s="424"/>
      <c r="L15" s="424"/>
      <c r="M15" s="424"/>
      <c r="N15" s="424"/>
      <c r="O15" s="425"/>
      <c r="Q15" s="387"/>
      <c r="R15" s="392" t="s">
        <v>472</v>
      </c>
      <c r="S15" s="381"/>
      <c r="T15" s="95"/>
      <c r="U15" s="397">
        <v>420</v>
      </c>
      <c r="V15" s="398"/>
      <c r="W15" s="602">
        <f t="shared" si="0"/>
      </c>
      <c r="X15" s="603"/>
      <c r="Y15" s="597" t="s">
        <v>2208</v>
      </c>
      <c r="Z15" s="598"/>
      <c r="AA15" s="598"/>
      <c r="AB15" s="598"/>
      <c r="AC15" s="598"/>
      <c r="AD15" s="598"/>
      <c r="AE15" s="599"/>
    </row>
    <row r="16" spans="1:31" ht="12.75" customHeight="1">
      <c r="A16" s="387"/>
      <c r="B16" s="392" t="s">
        <v>439</v>
      </c>
      <c r="C16" s="381"/>
      <c r="D16" s="95"/>
      <c r="E16" s="382">
        <v>400</v>
      </c>
      <c r="F16" s="383"/>
      <c r="G16" s="602">
        <f t="shared" si="1"/>
      </c>
      <c r="H16" s="603"/>
      <c r="I16" s="423" t="s">
        <v>2155</v>
      </c>
      <c r="J16" s="424"/>
      <c r="K16" s="424"/>
      <c r="L16" s="424"/>
      <c r="M16" s="424"/>
      <c r="N16" s="424"/>
      <c r="O16" s="425"/>
      <c r="Q16" s="387"/>
      <c r="R16" s="392" t="s">
        <v>473</v>
      </c>
      <c r="S16" s="381"/>
      <c r="T16" s="95"/>
      <c r="U16" s="397">
        <v>310</v>
      </c>
      <c r="V16" s="398"/>
      <c r="W16" s="602">
        <f t="shared" si="0"/>
      </c>
      <c r="X16" s="603"/>
      <c r="Y16" s="597" t="s">
        <v>224</v>
      </c>
      <c r="Z16" s="598"/>
      <c r="AA16" s="598"/>
      <c r="AB16" s="598"/>
      <c r="AC16" s="598"/>
      <c r="AD16" s="598"/>
      <c r="AE16" s="599"/>
    </row>
    <row r="17" spans="1:31" ht="12.75" customHeight="1">
      <c r="A17" s="387"/>
      <c r="B17" s="392" t="s">
        <v>806</v>
      </c>
      <c r="C17" s="381"/>
      <c r="D17" s="95"/>
      <c r="E17" s="382">
        <v>240</v>
      </c>
      <c r="F17" s="383"/>
      <c r="G17" s="602">
        <f>IF(D17="","",ROUND(E17*$D$4,-1))</f>
      </c>
      <c r="H17" s="603"/>
      <c r="I17" s="423" t="s">
        <v>2156</v>
      </c>
      <c r="J17" s="424"/>
      <c r="K17" s="424"/>
      <c r="L17" s="424"/>
      <c r="M17" s="424"/>
      <c r="N17" s="424"/>
      <c r="O17" s="425"/>
      <c r="Q17" s="387"/>
      <c r="R17" s="392" t="s">
        <v>474</v>
      </c>
      <c r="S17" s="381"/>
      <c r="T17" s="95"/>
      <c r="U17" s="600">
        <v>420</v>
      </c>
      <c r="V17" s="601"/>
      <c r="W17" s="602">
        <f t="shared" si="0"/>
      </c>
      <c r="X17" s="603"/>
      <c r="Y17" s="597" t="s">
        <v>2209</v>
      </c>
      <c r="Z17" s="598"/>
      <c r="AA17" s="598"/>
      <c r="AB17" s="598"/>
      <c r="AC17" s="598"/>
      <c r="AD17" s="598"/>
      <c r="AE17" s="599"/>
    </row>
    <row r="18" spans="1:31" ht="12.75" customHeight="1">
      <c r="A18" s="387"/>
      <c r="B18" s="392" t="s">
        <v>807</v>
      </c>
      <c r="C18" s="381"/>
      <c r="D18" s="95"/>
      <c r="E18" s="382">
        <v>320</v>
      </c>
      <c r="F18" s="383"/>
      <c r="G18" s="602">
        <f t="shared" si="1"/>
      </c>
      <c r="H18" s="603"/>
      <c r="I18" s="423" t="s">
        <v>2157</v>
      </c>
      <c r="J18" s="424"/>
      <c r="K18" s="424"/>
      <c r="L18" s="424"/>
      <c r="M18" s="424"/>
      <c r="N18" s="424"/>
      <c r="O18" s="425"/>
      <c r="Q18" s="387"/>
      <c r="R18" s="392" t="s">
        <v>475</v>
      </c>
      <c r="S18" s="381"/>
      <c r="T18" s="95"/>
      <c r="U18" s="600">
        <v>290</v>
      </c>
      <c r="V18" s="601"/>
      <c r="W18" s="602">
        <f t="shared" si="0"/>
      </c>
      <c r="X18" s="603"/>
      <c r="Y18" s="597" t="s">
        <v>2210</v>
      </c>
      <c r="Z18" s="598"/>
      <c r="AA18" s="598"/>
      <c r="AB18" s="598"/>
      <c r="AC18" s="598"/>
      <c r="AD18" s="598"/>
      <c r="AE18" s="599"/>
    </row>
    <row r="19" spans="1:31" ht="12.75" customHeight="1">
      <c r="A19" s="387"/>
      <c r="B19" s="392" t="s">
        <v>1352</v>
      </c>
      <c r="C19" s="381"/>
      <c r="D19" s="95"/>
      <c r="E19" s="382">
        <v>240</v>
      </c>
      <c r="F19" s="383"/>
      <c r="G19" s="602">
        <f>IF(D19="","",ROUND(E19*$D$4,-1))</f>
      </c>
      <c r="H19" s="603"/>
      <c r="I19" s="423" t="s">
        <v>2158</v>
      </c>
      <c r="J19" s="424"/>
      <c r="K19" s="424"/>
      <c r="L19" s="424"/>
      <c r="M19" s="424"/>
      <c r="N19" s="424"/>
      <c r="O19" s="425"/>
      <c r="Q19" s="387"/>
      <c r="R19" s="392" t="s">
        <v>476</v>
      </c>
      <c r="S19" s="381"/>
      <c r="T19" s="95"/>
      <c r="U19" s="600">
        <v>400</v>
      </c>
      <c r="V19" s="601"/>
      <c r="W19" s="602">
        <f t="shared" si="0"/>
      </c>
      <c r="X19" s="603"/>
      <c r="Y19" s="597" t="s">
        <v>225</v>
      </c>
      <c r="Z19" s="598"/>
      <c r="AA19" s="598"/>
      <c r="AB19" s="598"/>
      <c r="AC19" s="598"/>
      <c r="AD19" s="598"/>
      <c r="AE19" s="599"/>
    </row>
    <row r="20" spans="1:31" ht="12.75" customHeight="1">
      <c r="A20" s="387"/>
      <c r="B20" s="392" t="s">
        <v>1353</v>
      </c>
      <c r="C20" s="381"/>
      <c r="D20" s="95"/>
      <c r="E20" s="382">
        <v>370</v>
      </c>
      <c r="F20" s="383"/>
      <c r="G20" s="602">
        <f t="shared" si="1"/>
      </c>
      <c r="H20" s="603"/>
      <c r="I20" s="423" t="s">
        <v>2159</v>
      </c>
      <c r="J20" s="424"/>
      <c r="K20" s="424"/>
      <c r="L20" s="424"/>
      <c r="M20" s="424"/>
      <c r="N20" s="424"/>
      <c r="O20" s="425"/>
      <c r="Q20" s="387"/>
      <c r="R20" s="392" t="s">
        <v>477</v>
      </c>
      <c r="S20" s="381"/>
      <c r="T20" s="95"/>
      <c r="U20" s="600">
        <v>240</v>
      </c>
      <c r="V20" s="601"/>
      <c r="W20" s="602">
        <f t="shared" si="0"/>
      </c>
      <c r="X20" s="603"/>
      <c r="Y20" s="597" t="s">
        <v>2211</v>
      </c>
      <c r="Z20" s="598"/>
      <c r="AA20" s="598"/>
      <c r="AB20" s="598"/>
      <c r="AC20" s="598"/>
      <c r="AD20" s="598"/>
      <c r="AE20" s="599"/>
    </row>
    <row r="21" spans="1:31" ht="12.75" customHeight="1">
      <c r="A21" s="387"/>
      <c r="B21" s="392" t="s">
        <v>442</v>
      </c>
      <c r="C21" s="381"/>
      <c r="D21" s="95"/>
      <c r="E21" s="382">
        <v>370</v>
      </c>
      <c r="F21" s="383"/>
      <c r="G21" s="602">
        <f t="shared" si="1"/>
      </c>
      <c r="H21" s="603"/>
      <c r="I21" s="423" t="s">
        <v>2160</v>
      </c>
      <c r="J21" s="424"/>
      <c r="K21" s="424"/>
      <c r="L21" s="424"/>
      <c r="M21" s="424"/>
      <c r="N21" s="424"/>
      <c r="O21" s="425"/>
      <c r="Q21" s="387"/>
      <c r="R21" s="392" t="s">
        <v>777</v>
      </c>
      <c r="S21" s="381"/>
      <c r="T21" s="95"/>
      <c r="U21" s="600">
        <v>360</v>
      </c>
      <c r="V21" s="601"/>
      <c r="W21" s="602">
        <f t="shared" si="0"/>
      </c>
      <c r="X21" s="603"/>
      <c r="Y21" s="597" t="s">
        <v>642</v>
      </c>
      <c r="Z21" s="598"/>
      <c r="AA21" s="598"/>
      <c r="AB21" s="598"/>
      <c r="AC21" s="598"/>
      <c r="AD21" s="598"/>
      <c r="AE21" s="599"/>
    </row>
    <row r="22" spans="1:31" ht="12.75" customHeight="1">
      <c r="A22" s="387"/>
      <c r="B22" s="404" t="s">
        <v>443</v>
      </c>
      <c r="C22" s="405"/>
      <c r="D22" s="95"/>
      <c r="E22" s="614">
        <v>390</v>
      </c>
      <c r="F22" s="615"/>
      <c r="G22" s="612">
        <f t="shared" si="1"/>
      </c>
      <c r="H22" s="613"/>
      <c r="I22" s="463" t="s">
        <v>2161</v>
      </c>
      <c r="J22" s="464"/>
      <c r="K22" s="464"/>
      <c r="L22" s="464"/>
      <c r="M22" s="464"/>
      <c r="N22" s="464"/>
      <c r="O22" s="465"/>
      <c r="Q22" s="387"/>
      <c r="R22" s="630" t="s">
        <v>778</v>
      </c>
      <c r="S22" s="631"/>
      <c r="T22" s="95"/>
      <c r="U22" s="632">
        <v>440</v>
      </c>
      <c r="V22" s="633"/>
      <c r="W22" s="625">
        <f>IF(T22="","",ROUND(U22*$D$4,-1))</f>
      </c>
      <c r="X22" s="626"/>
      <c r="Y22" s="627" t="s">
        <v>643</v>
      </c>
      <c r="Z22" s="628"/>
      <c r="AA22" s="628"/>
      <c r="AB22" s="628"/>
      <c r="AC22" s="628"/>
      <c r="AD22" s="628"/>
      <c r="AE22" s="629"/>
    </row>
    <row r="23" spans="1:31" ht="12.75" customHeight="1">
      <c r="A23" s="388"/>
      <c r="B23" s="406" t="s">
        <v>999</v>
      </c>
      <c r="C23" s="407"/>
      <c r="D23" s="408"/>
      <c r="E23" s="604">
        <f>SUBTOTAL(9,E6:F22)</f>
        <v>6220</v>
      </c>
      <c r="F23" s="605"/>
      <c r="G23" s="435">
        <f>SUBTOTAL(9,G6:H22)</f>
        <v>0</v>
      </c>
      <c r="H23" s="436"/>
      <c r="I23" s="616"/>
      <c r="J23" s="501"/>
      <c r="K23" s="501"/>
      <c r="L23" s="501"/>
      <c r="M23" s="501"/>
      <c r="N23" s="501"/>
      <c r="O23" s="617"/>
      <c r="Q23" s="388"/>
      <c r="R23" s="406" t="s">
        <v>999</v>
      </c>
      <c r="S23" s="407"/>
      <c r="T23" s="408"/>
      <c r="U23" s="604">
        <f>SUBTOTAL(9,U6:V22)</f>
        <v>6340</v>
      </c>
      <c r="V23" s="605"/>
      <c r="W23" s="435">
        <f>SUBTOTAL(9,W6:X22)</f>
        <v>0</v>
      </c>
      <c r="X23" s="436"/>
      <c r="Y23" s="616"/>
      <c r="Z23" s="501"/>
      <c r="AA23" s="501"/>
      <c r="AB23" s="501"/>
      <c r="AC23" s="501"/>
      <c r="AD23" s="501"/>
      <c r="AE23" s="617"/>
    </row>
    <row r="24" spans="1:31" ht="12.75" customHeight="1">
      <c r="A24" s="386" t="s">
        <v>1266</v>
      </c>
      <c r="B24" s="399" t="s">
        <v>451</v>
      </c>
      <c r="C24" s="400"/>
      <c r="D24" s="59"/>
      <c r="E24" s="606">
        <v>320</v>
      </c>
      <c r="F24" s="607"/>
      <c r="G24" s="608">
        <f>IF(D24="","",ROUND(E24*$D$4,-1))</f>
      </c>
      <c r="H24" s="609"/>
      <c r="I24" s="484" t="s">
        <v>2162</v>
      </c>
      <c r="J24" s="485"/>
      <c r="K24" s="485"/>
      <c r="L24" s="485"/>
      <c r="M24" s="485"/>
      <c r="N24" s="485"/>
      <c r="O24" s="486"/>
      <c r="Q24" s="386" t="s">
        <v>1032</v>
      </c>
      <c r="R24" s="399" t="s">
        <v>524</v>
      </c>
      <c r="S24" s="400"/>
      <c r="T24" s="59"/>
      <c r="U24" s="623">
        <v>370</v>
      </c>
      <c r="V24" s="624"/>
      <c r="W24" s="602">
        <f>IF(T24="","",ROUND(U24*$D$4,-1))</f>
      </c>
      <c r="X24" s="603"/>
      <c r="Y24" s="484" t="s">
        <v>2215</v>
      </c>
      <c r="Z24" s="485"/>
      <c r="AA24" s="485"/>
      <c r="AB24" s="485"/>
      <c r="AC24" s="485"/>
      <c r="AD24" s="485"/>
      <c r="AE24" s="486"/>
    </row>
    <row r="25" spans="1:31" ht="12.75" customHeight="1">
      <c r="A25" s="387"/>
      <c r="B25" s="392" t="s">
        <v>452</v>
      </c>
      <c r="C25" s="381"/>
      <c r="D25" s="60"/>
      <c r="E25" s="610">
        <v>420</v>
      </c>
      <c r="F25" s="611"/>
      <c r="G25" s="602">
        <f aca="true" t="shared" si="2" ref="G25:G39">IF(D25="","",ROUND(E25*$D$4,-1))</f>
      </c>
      <c r="H25" s="603"/>
      <c r="I25" s="423" t="s">
        <v>2163</v>
      </c>
      <c r="J25" s="424"/>
      <c r="K25" s="424"/>
      <c r="L25" s="424"/>
      <c r="M25" s="424"/>
      <c r="N25" s="424"/>
      <c r="O25" s="425"/>
      <c r="Q25" s="387"/>
      <c r="R25" s="392" t="s">
        <v>525</v>
      </c>
      <c r="S25" s="381"/>
      <c r="T25" s="60"/>
      <c r="U25" s="600">
        <v>420</v>
      </c>
      <c r="V25" s="601"/>
      <c r="W25" s="602">
        <f aca="true" t="shared" si="3" ref="W25:W50">IF(T25="","",ROUND(U25*$D$4,-1))</f>
      </c>
      <c r="X25" s="603"/>
      <c r="Y25" s="423" t="s">
        <v>2216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453</v>
      </c>
      <c r="C26" s="381"/>
      <c r="D26" s="95"/>
      <c r="E26" s="382">
        <v>390</v>
      </c>
      <c r="F26" s="383"/>
      <c r="G26" s="602">
        <f t="shared" si="2"/>
      </c>
      <c r="H26" s="603"/>
      <c r="I26" s="423" t="s">
        <v>2164</v>
      </c>
      <c r="J26" s="424"/>
      <c r="K26" s="424"/>
      <c r="L26" s="424"/>
      <c r="M26" s="424"/>
      <c r="N26" s="424"/>
      <c r="O26" s="425"/>
      <c r="Q26" s="387"/>
      <c r="R26" s="392" t="s">
        <v>324</v>
      </c>
      <c r="S26" s="381"/>
      <c r="T26" s="95"/>
      <c r="U26" s="600">
        <v>490</v>
      </c>
      <c r="V26" s="601"/>
      <c r="W26" s="602">
        <f t="shared" si="3"/>
      </c>
      <c r="X26" s="603"/>
      <c r="Y26" s="423" t="s">
        <v>226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454</v>
      </c>
      <c r="C27" s="381"/>
      <c r="D27" s="95"/>
      <c r="E27" s="382">
        <v>420</v>
      </c>
      <c r="F27" s="383"/>
      <c r="G27" s="602">
        <f t="shared" si="2"/>
      </c>
      <c r="H27" s="603"/>
      <c r="I27" s="423" t="s">
        <v>2165</v>
      </c>
      <c r="J27" s="424"/>
      <c r="K27" s="424"/>
      <c r="L27" s="424"/>
      <c r="M27" s="424"/>
      <c r="N27" s="424"/>
      <c r="O27" s="425"/>
      <c r="Q27" s="387"/>
      <c r="R27" s="392" t="s">
        <v>325</v>
      </c>
      <c r="S27" s="381"/>
      <c r="T27" s="95"/>
      <c r="U27" s="397">
        <v>480</v>
      </c>
      <c r="V27" s="398"/>
      <c r="W27" s="602">
        <f t="shared" si="3"/>
      </c>
      <c r="X27" s="603"/>
      <c r="Y27" s="423" t="s">
        <v>227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455</v>
      </c>
      <c r="C28" s="381"/>
      <c r="D28" s="95"/>
      <c r="E28" s="382">
        <v>320</v>
      </c>
      <c r="F28" s="383"/>
      <c r="G28" s="602">
        <f t="shared" si="2"/>
      </c>
      <c r="H28" s="603"/>
      <c r="I28" s="423" t="s">
        <v>2166</v>
      </c>
      <c r="J28" s="424"/>
      <c r="K28" s="424"/>
      <c r="L28" s="424"/>
      <c r="M28" s="424"/>
      <c r="N28" s="424"/>
      <c r="O28" s="425"/>
      <c r="Q28" s="387"/>
      <c r="R28" s="392" t="s">
        <v>326</v>
      </c>
      <c r="S28" s="381"/>
      <c r="T28" s="95"/>
      <c r="U28" s="397">
        <v>460</v>
      </c>
      <c r="V28" s="398"/>
      <c r="W28" s="602">
        <f t="shared" si="3"/>
      </c>
      <c r="X28" s="603"/>
      <c r="Y28" s="423" t="s">
        <v>228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456</v>
      </c>
      <c r="C29" s="381"/>
      <c r="D29" s="95"/>
      <c r="E29" s="382">
        <v>200</v>
      </c>
      <c r="F29" s="383"/>
      <c r="G29" s="602">
        <f t="shared" si="2"/>
      </c>
      <c r="H29" s="603"/>
      <c r="I29" s="423" t="s">
        <v>2167</v>
      </c>
      <c r="J29" s="424"/>
      <c r="K29" s="424"/>
      <c r="L29" s="424"/>
      <c r="M29" s="424"/>
      <c r="N29" s="424"/>
      <c r="O29" s="425"/>
      <c r="Q29" s="387"/>
      <c r="R29" s="392" t="s">
        <v>327</v>
      </c>
      <c r="S29" s="381"/>
      <c r="T29" s="95"/>
      <c r="U29" s="397">
        <v>280</v>
      </c>
      <c r="V29" s="398"/>
      <c r="W29" s="602">
        <f t="shared" si="3"/>
      </c>
      <c r="X29" s="603"/>
      <c r="Y29" s="423" t="s">
        <v>229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392" t="s">
        <v>457</v>
      </c>
      <c r="C30" s="381"/>
      <c r="D30" s="95"/>
      <c r="E30" s="382">
        <v>550</v>
      </c>
      <c r="F30" s="383"/>
      <c r="G30" s="602">
        <f t="shared" si="2"/>
      </c>
      <c r="H30" s="603"/>
      <c r="I30" s="423" t="s">
        <v>2168</v>
      </c>
      <c r="J30" s="424"/>
      <c r="K30" s="424"/>
      <c r="L30" s="424"/>
      <c r="M30" s="424"/>
      <c r="N30" s="424"/>
      <c r="O30" s="425"/>
      <c r="Q30" s="387"/>
      <c r="R30" s="392" t="s">
        <v>328</v>
      </c>
      <c r="S30" s="381"/>
      <c r="T30" s="95"/>
      <c r="U30" s="397">
        <v>280</v>
      </c>
      <c r="V30" s="398"/>
      <c r="W30" s="602">
        <f t="shared" si="3"/>
      </c>
      <c r="X30" s="603"/>
      <c r="Y30" s="423" t="s">
        <v>230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392" t="s">
        <v>1468</v>
      </c>
      <c r="C31" s="381"/>
      <c r="D31" s="95"/>
      <c r="E31" s="382">
        <v>330</v>
      </c>
      <c r="F31" s="383"/>
      <c r="G31" s="602">
        <f t="shared" si="2"/>
      </c>
      <c r="H31" s="603"/>
      <c r="I31" s="423" t="s">
        <v>2169</v>
      </c>
      <c r="J31" s="424"/>
      <c r="K31" s="424"/>
      <c r="L31" s="424"/>
      <c r="M31" s="424"/>
      <c r="N31" s="424"/>
      <c r="O31" s="425"/>
      <c r="Q31" s="387"/>
      <c r="R31" s="392" t="s">
        <v>329</v>
      </c>
      <c r="S31" s="381"/>
      <c r="T31" s="95"/>
      <c r="U31" s="600">
        <v>310</v>
      </c>
      <c r="V31" s="601"/>
      <c r="W31" s="602">
        <f t="shared" si="3"/>
      </c>
      <c r="X31" s="603"/>
      <c r="Y31" s="423" t="s">
        <v>231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92" t="s">
        <v>1469</v>
      </c>
      <c r="C32" s="381"/>
      <c r="D32" s="95"/>
      <c r="E32" s="382">
        <v>360</v>
      </c>
      <c r="F32" s="383"/>
      <c r="G32" s="602">
        <f>IF(D32="","",ROUND(E32*$D$4,-1))</f>
      </c>
      <c r="H32" s="603"/>
      <c r="I32" s="423" t="s">
        <v>1470</v>
      </c>
      <c r="J32" s="424"/>
      <c r="K32" s="424"/>
      <c r="L32" s="424"/>
      <c r="M32" s="424"/>
      <c r="N32" s="424"/>
      <c r="O32" s="425"/>
      <c r="Q32" s="387"/>
      <c r="R32" s="392" t="s">
        <v>330</v>
      </c>
      <c r="S32" s="381"/>
      <c r="T32" s="95"/>
      <c r="U32" s="600">
        <v>340</v>
      </c>
      <c r="V32" s="601"/>
      <c r="W32" s="602">
        <f t="shared" si="3"/>
      </c>
      <c r="X32" s="603"/>
      <c r="Y32" s="423" t="s">
        <v>232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459</v>
      </c>
      <c r="C33" s="381"/>
      <c r="D33" s="95"/>
      <c r="E33" s="382">
        <v>320</v>
      </c>
      <c r="F33" s="383"/>
      <c r="G33" s="602">
        <f t="shared" si="2"/>
      </c>
      <c r="H33" s="603"/>
      <c r="I33" s="423" t="s">
        <v>2170</v>
      </c>
      <c r="J33" s="424"/>
      <c r="K33" s="424"/>
      <c r="L33" s="424"/>
      <c r="M33" s="424"/>
      <c r="N33" s="424"/>
      <c r="O33" s="425"/>
      <c r="Q33" s="387"/>
      <c r="R33" s="392" t="s">
        <v>331</v>
      </c>
      <c r="S33" s="381"/>
      <c r="T33" s="95"/>
      <c r="U33" s="600">
        <v>490</v>
      </c>
      <c r="V33" s="601"/>
      <c r="W33" s="602">
        <f t="shared" si="3"/>
      </c>
      <c r="X33" s="603"/>
      <c r="Y33" s="423" t="s">
        <v>233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92" t="s">
        <v>857</v>
      </c>
      <c r="C34" s="381"/>
      <c r="D34" s="95"/>
      <c r="E34" s="382">
        <v>460</v>
      </c>
      <c r="F34" s="383"/>
      <c r="G34" s="602">
        <f t="shared" si="2"/>
      </c>
      <c r="H34" s="603"/>
      <c r="I34" s="423" t="s">
        <v>2171</v>
      </c>
      <c r="J34" s="424"/>
      <c r="K34" s="424"/>
      <c r="L34" s="424"/>
      <c r="M34" s="424"/>
      <c r="N34" s="424"/>
      <c r="O34" s="425"/>
      <c r="Q34" s="387"/>
      <c r="R34" s="392" t="s">
        <v>332</v>
      </c>
      <c r="S34" s="381"/>
      <c r="T34" s="95"/>
      <c r="U34" s="600">
        <v>340</v>
      </c>
      <c r="V34" s="601"/>
      <c r="W34" s="602">
        <f t="shared" si="3"/>
      </c>
      <c r="X34" s="603"/>
      <c r="Y34" s="423" t="s">
        <v>2217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92" t="s">
        <v>858</v>
      </c>
      <c r="C35" s="381"/>
      <c r="D35" s="95"/>
      <c r="E35" s="610">
        <v>220</v>
      </c>
      <c r="F35" s="611"/>
      <c r="G35" s="602">
        <f>IF(D35="","",ROUND(E35*$D$4,-1))</f>
      </c>
      <c r="H35" s="603"/>
      <c r="I35" s="423" t="s">
        <v>2172</v>
      </c>
      <c r="J35" s="424"/>
      <c r="K35" s="424"/>
      <c r="L35" s="424"/>
      <c r="M35" s="424"/>
      <c r="N35" s="424"/>
      <c r="O35" s="425"/>
      <c r="Q35" s="387"/>
      <c r="R35" s="392" t="s">
        <v>333</v>
      </c>
      <c r="S35" s="381"/>
      <c r="T35" s="95"/>
      <c r="U35" s="600">
        <v>440</v>
      </c>
      <c r="V35" s="601"/>
      <c r="W35" s="602">
        <f t="shared" si="3"/>
      </c>
      <c r="X35" s="603"/>
      <c r="Y35" s="423" t="s">
        <v>2218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92" t="s">
        <v>461</v>
      </c>
      <c r="C36" s="381"/>
      <c r="D36" s="95"/>
      <c r="E36" s="610">
        <v>500</v>
      </c>
      <c r="F36" s="611"/>
      <c r="G36" s="602">
        <f t="shared" si="2"/>
      </c>
      <c r="H36" s="603"/>
      <c r="I36" s="423" t="s">
        <v>2173</v>
      </c>
      <c r="J36" s="424"/>
      <c r="K36" s="424"/>
      <c r="L36" s="424"/>
      <c r="M36" s="424"/>
      <c r="N36" s="424"/>
      <c r="O36" s="425"/>
      <c r="Q36" s="387"/>
      <c r="R36" s="392" t="s">
        <v>526</v>
      </c>
      <c r="S36" s="381"/>
      <c r="T36" s="95"/>
      <c r="U36" s="600">
        <v>480</v>
      </c>
      <c r="V36" s="601"/>
      <c r="W36" s="602">
        <f t="shared" si="3"/>
      </c>
      <c r="X36" s="603"/>
      <c r="Y36" s="423" t="s">
        <v>234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92" t="s">
        <v>1354</v>
      </c>
      <c r="C37" s="381"/>
      <c r="D37" s="95"/>
      <c r="E37" s="610">
        <v>270</v>
      </c>
      <c r="F37" s="611"/>
      <c r="G37" s="602">
        <f>IF(D37="","",ROUND(E37*$D$4,-1))</f>
      </c>
      <c r="H37" s="603"/>
      <c r="I37" s="423" t="s">
        <v>2174</v>
      </c>
      <c r="J37" s="424"/>
      <c r="K37" s="424"/>
      <c r="L37" s="424"/>
      <c r="M37" s="424"/>
      <c r="N37" s="424"/>
      <c r="O37" s="425"/>
      <c r="Q37" s="387"/>
      <c r="R37" s="392" t="s">
        <v>335</v>
      </c>
      <c r="S37" s="381"/>
      <c r="T37" s="95"/>
      <c r="U37" s="600">
        <v>400</v>
      </c>
      <c r="V37" s="601"/>
      <c r="W37" s="602">
        <f t="shared" si="3"/>
      </c>
      <c r="X37" s="603"/>
      <c r="Y37" s="423" t="s">
        <v>235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92" t="s">
        <v>1355</v>
      </c>
      <c r="C38" s="381"/>
      <c r="D38" s="95"/>
      <c r="E38" s="610">
        <v>400</v>
      </c>
      <c r="F38" s="611"/>
      <c r="G38" s="602">
        <f t="shared" si="2"/>
      </c>
      <c r="H38" s="603"/>
      <c r="I38" s="423" t="s">
        <v>2175</v>
      </c>
      <c r="J38" s="424"/>
      <c r="K38" s="424"/>
      <c r="L38" s="424"/>
      <c r="M38" s="424"/>
      <c r="N38" s="424"/>
      <c r="O38" s="425"/>
      <c r="Q38" s="387"/>
      <c r="R38" s="392" t="s">
        <v>336</v>
      </c>
      <c r="S38" s="381"/>
      <c r="T38" s="95"/>
      <c r="U38" s="600">
        <v>400</v>
      </c>
      <c r="V38" s="601"/>
      <c r="W38" s="602">
        <f t="shared" si="3"/>
      </c>
      <c r="X38" s="603"/>
      <c r="Y38" s="423" t="s">
        <v>236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404" t="s">
        <v>519</v>
      </c>
      <c r="C39" s="405"/>
      <c r="D39" s="95"/>
      <c r="E39" s="614">
        <v>370</v>
      </c>
      <c r="F39" s="615"/>
      <c r="G39" s="612">
        <f t="shared" si="2"/>
      </c>
      <c r="H39" s="613"/>
      <c r="I39" s="463" t="s">
        <v>2176</v>
      </c>
      <c r="J39" s="464"/>
      <c r="K39" s="464"/>
      <c r="L39" s="464"/>
      <c r="M39" s="464"/>
      <c r="N39" s="464"/>
      <c r="O39" s="465"/>
      <c r="Q39" s="387"/>
      <c r="R39" s="392" t="s">
        <v>337</v>
      </c>
      <c r="S39" s="381"/>
      <c r="T39" s="95"/>
      <c r="U39" s="600">
        <v>420</v>
      </c>
      <c r="V39" s="601"/>
      <c r="W39" s="602">
        <f t="shared" si="3"/>
      </c>
      <c r="X39" s="603"/>
      <c r="Y39" s="423" t="s">
        <v>237</v>
      </c>
      <c r="Z39" s="424"/>
      <c r="AA39" s="424"/>
      <c r="AB39" s="424"/>
      <c r="AC39" s="424"/>
      <c r="AD39" s="424"/>
      <c r="AE39" s="425"/>
    </row>
    <row r="40" spans="1:31" ht="12.75" customHeight="1">
      <c r="A40" s="388"/>
      <c r="B40" s="406" t="s">
        <v>999</v>
      </c>
      <c r="C40" s="407"/>
      <c r="D40" s="408"/>
      <c r="E40" s="604">
        <f>SUBTOTAL(9,E24:F39)</f>
        <v>5850</v>
      </c>
      <c r="F40" s="605"/>
      <c r="G40" s="435">
        <f>SUBTOTAL(9,G24:H39)</f>
        <v>0</v>
      </c>
      <c r="H40" s="436"/>
      <c r="I40" s="616"/>
      <c r="J40" s="501"/>
      <c r="K40" s="501"/>
      <c r="L40" s="501"/>
      <c r="M40" s="501"/>
      <c r="N40" s="501"/>
      <c r="O40" s="617"/>
      <c r="Q40" s="387"/>
      <c r="R40" s="392" t="s">
        <v>338</v>
      </c>
      <c r="S40" s="381"/>
      <c r="T40" s="95"/>
      <c r="U40" s="600">
        <v>470</v>
      </c>
      <c r="V40" s="601"/>
      <c r="W40" s="602">
        <f t="shared" si="3"/>
      </c>
      <c r="X40" s="603"/>
      <c r="Y40" s="423" t="s">
        <v>238</v>
      </c>
      <c r="Z40" s="424"/>
      <c r="AA40" s="424"/>
      <c r="AB40" s="424"/>
      <c r="AC40" s="424"/>
      <c r="AD40" s="424"/>
      <c r="AE40" s="425"/>
    </row>
    <row r="41" spans="1:31" ht="12.75" customHeight="1">
      <c r="A41" s="386" t="s">
        <v>1033</v>
      </c>
      <c r="B41" s="399" t="s">
        <v>415</v>
      </c>
      <c r="C41" s="400"/>
      <c r="D41" s="59"/>
      <c r="E41" s="606">
        <v>220</v>
      </c>
      <c r="F41" s="607"/>
      <c r="G41" s="608">
        <f aca="true" t="shared" si="4" ref="G41:G48">IF(D41="","",ROUND(E41*$D$4,-1))</f>
      </c>
      <c r="H41" s="609"/>
      <c r="I41" s="484" t="s">
        <v>2177</v>
      </c>
      <c r="J41" s="485"/>
      <c r="K41" s="485"/>
      <c r="L41" s="485"/>
      <c r="M41" s="485"/>
      <c r="N41" s="485"/>
      <c r="O41" s="486"/>
      <c r="Q41" s="387"/>
      <c r="R41" s="392" t="s">
        <v>339</v>
      </c>
      <c r="S41" s="381"/>
      <c r="T41" s="95"/>
      <c r="U41" s="600">
        <v>440</v>
      </c>
      <c r="V41" s="601"/>
      <c r="W41" s="602">
        <f t="shared" si="3"/>
      </c>
      <c r="X41" s="603"/>
      <c r="Y41" s="423" t="s">
        <v>2219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392" t="s">
        <v>416</v>
      </c>
      <c r="C42" s="381"/>
      <c r="D42" s="60"/>
      <c r="E42" s="610">
        <v>440</v>
      </c>
      <c r="F42" s="611"/>
      <c r="G42" s="602">
        <f t="shared" si="4"/>
      </c>
      <c r="H42" s="603"/>
      <c r="I42" s="423" t="s">
        <v>2178</v>
      </c>
      <c r="J42" s="424"/>
      <c r="K42" s="424"/>
      <c r="L42" s="424"/>
      <c r="M42" s="424"/>
      <c r="N42" s="424"/>
      <c r="O42" s="425"/>
      <c r="Q42" s="387"/>
      <c r="R42" s="392" t="s">
        <v>340</v>
      </c>
      <c r="S42" s="381"/>
      <c r="T42" s="95"/>
      <c r="U42" s="600">
        <v>410</v>
      </c>
      <c r="V42" s="601"/>
      <c r="W42" s="602">
        <f t="shared" si="3"/>
      </c>
      <c r="X42" s="603"/>
      <c r="Y42" s="423" t="s">
        <v>2220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92" t="s">
        <v>786</v>
      </c>
      <c r="C43" s="381"/>
      <c r="D43" s="95"/>
      <c r="E43" s="610">
        <v>230</v>
      </c>
      <c r="F43" s="611"/>
      <c r="G43" s="602">
        <f t="shared" si="4"/>
      </c>
      <c r="H43" s="603"/>
      <c r="I43" s="423" t="s">
        <v>2546</v>
      </c>
      <c r="J43" s="424"/>
      <c r="K43" s="424"/>
      <c r="L43" s="424"/>
      <c r="M43" s="424"/>
      <c r="N43" s="424"/>
      <c r="O43" s="425"/>
      <c r="Q43" s="387"/>
      <c r="R43" s="392" t="s">
        <v>341</v>
      </c>
      <c r="S43" s="381"/>
      <c r="T43" s="95"/>
      <c r="U43" s="600">
        <v>530</v>
      </c>
      <c r="V43" s="601"/>
      <c r="W43" s="602">
        <f t="shared" si="3"/>
      </c>
      <c r="X43" s="603"/>
      <c r="Y43" s="423" t="s">
        <v>2221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92" t="s">
        <v>787</v>
      </c>
      <c r="C44" s="381"/>
      <c r="D44" s="95"/>
      <c r="E44" s="610">
        <v>170</v>
      </c>
      <c r="F44" s="611"/>
      <c r="G44" s="602">
        <f t="shared" si="4"/>
      </c>
      <c r="H44" s="603"/>
      <c r="I44" s="423" t="s">
        <v>2545</v>
      </c>
      <c r="J44" s="424"/>
      <c r="K44" s="424"/>
      <c r="L44" s="424"/>
      <c r="M44" s="424"/>
      <c r="N44" s="424"/>
      <c r="O44" s="425"/>
      <c r="Q44" s="387"/>
      <c r="R44" s="392" t="s">
        <v>527</v>
      </c>
      <c r="S44" s="381"/>
      <c r="T44" s="95"/>
      <c r="U44" s="600">
        <v>500</v>
      </c>
      <c r="V44" s="601"/>
      <c r="W44" s="602">
        <f t="shared" si="3"/>
      </c>
      <c r="X44" s="603"/>
      <c r="Y44" s="423" t="s">
        <v>2222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92" t="s">
        <v>2544</v>
      </c>
      <c r="C45" s="381"/>
      <c r="D45" s="95"/>
      <c r="E45" s="610">
        <v>300</v>
      </c>
      <c r="F45" s="611"/>
      <c r="G45" s="602">
        <f>IF(D45="","",ROUND(E45*$D$4,-1))</f>
      </c>
      <c r="H45" s="603"/>
      <c r="I45" s="423" t="s">
        <v>2179</v>
      </c>
      <c r="J45" s="424"/>
      <c r="K45" s="424"/>
      <c r="L45" s="424"/>
      <c r="M45" s="424"/>
      <c r="N45" s="424"/>
      <c r="O45" s="425"/>
      <c r="Q45" s="387"/>
      <c r="R45" s="392" t="s">
        <v>804</v>
      </c>
      <c r="S45" s="381"/>
      <c r="T45" s="95"/>
      <c r="U45" s="600">
        <v>220</v>
      </c>
      <c r="V45" s="601"/>
      <c r="W45" s="602">
        <f>IF(T45="","",ROUND(U45*$D$4,-1))</f>
      </c>
      <c r="X45" s="603"/>
      <c r="Y45" s="423" t="s">
        <v>1494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418</v>
      </c>
      <c r="C46" s="381"/>
      <c r="D46" s="95"/>
      <c r="E46" s="610">
        <v>260</v>
      </c>
      <c r="F46" s="611"/>
      <c r="G46" s="602">
        <f t="shared" si="4"/>
      </c>
      <c r="H46" s="603"/>
      <c r="I46" s="423" t="s">
        <v>2180</v>
      </c>
      <c r="J46" s="424"/>
      <c r="K46" s="424"/>
      <c r="L46" s="424"/>
      <c r="M46" s="424"/>
      <c r="N46" s="424"/>
      <c r="O46" s="425"/>
      <c r="Q46" s="387"/>
      <c r="R46" s="392" t="s">
        <v>805</v>
      </c>
      <c r="S46" s="381"/>
      <c r="T46" s="95"/>
      <c r="U46" s="600">
        <v>220</v>
      </c>
      <c r="V46" s="601"/>
      <c r="W46" s="602">
        <f t="shared" si="3"/>
      </c>
      <c r="X46" s="603"/>
      <c r="Y46" s="423" t="s">
        <v>1495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775</v>
      </c>
      <c r="C47" s="381"/>
      <c r="D47" s="95"/>
      <c r="E47" s="614">
        <v>280</v>
      </c>
      <c r="F47" s="615"/>
      <c r="G47" s="602">
        <f t="shared" si="4"/>
      </c>
      <c r="H47" s="603"/>
      <c r="I47" s="463" t="s">
        <v>2181</v>
      </c>
      <c r="J47" s="464"/>
      <c r="K47" s="464"/>
      <c r="L47" s="464"/>
      <c r="M47" s="464"/>
      <c r="N47" s="464"/>
      <c r="O47" s="465"/>
      <c r="Q47" s="387"/>
      <c r="R47" s="392" t="s">
        <v>343</v>
      </c>
      <c r="S47" s="381"/>
      <c r="T47" s="95"/>
      <c r="U47" s="600">
        <v>420</v>
      </c>
      <c r="V47" s="601"/>
      <c r="W47" s="602">
        <f t="shared" si="3"/>
      </c>
      <c r="X47" s="603"/>
      <c r="Y47" s="423" t="s">
        <v>2223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404" t="s">
        <v>776</v>
      </c>
      <c r="C48" s="405"/>
      <c r="D48" s="95"/>
      <c r="E48" s="614">
        <v>310</v>
      </c>
      <c r="F48" s="615"/>
      <c r="G48" s="612">
        <f t="shared" si="4"/>
      </c>
      <c r="H48" s="613"/>
      <c r="I48" s="463" t="s">
        <v>2182</v>
      </c>
      <c r="J48" s="464"/>
      <c r="K48" s="464"/>
      <c r="L48" s="464"/>
      <c r="M48" s="464"/>
      <c r="N48" s="464"/>
      <c r="O48" s="465"/>
      <c r="Q48" s="387"/>
      <c r="R48" s="392" t="s">
        <v>344</v>
      </c>
      <c r="S48" s="381"/>
      <c r="T48" s="95"/>
      <c r="U48" s="600">
        <v>500</v>
      </c>
      <c r="V48" s="601"/>
      <c r="W48" s="602">
        <f t="shared" si="3"/>
      </c>
      <c r="X48" s="603"/>
      <c r="Y48" s="423" t="s">
        <v>2224</v>
      </c>
      <c r="Z48" s="424"/>
      <c r="AA48" s="424"/>
      <c r="AB48" s="424"/>
      <c r="AC48" s="424"/>
      <c r="AD48" s="424"/>
      <c r="AE48" s="425"/>
    </row>
    <row r="49" spans="1:31" ht="12.75" customHeight="1">
      <c r="A49" s="388"/>
      <c r="B49" s="406" t="s">
        <v>999</v>
      </c>
      <c r="C49" s="407"/>
      <c r="D49" s="408"/>
      <c r="E49" s="604">
        <f>SUBTOTAL(9,E41:F48)</f>
        <v>2210</v>
      </c>
      <c r="F49" s="605"/>
      <c r="G49" s="435">
        <f>SUBTOTAL(9,G41:H48)</f>
        <v>0</v>
      </c>
      <c r="H49" s="436"/>
      <c r="I49" s="616"/>
      <c r="J49" s="501"/>
      <c r="K49" s="501"/>
      <c r="L49" s="501"/>
      <c r="M49" s="501"/>
      <c r="N49" s="501"/>
      <c r="O49" s="617"/>
      <c r="Q49" s="387"/>
      <c r="R49" s="392" t="s">
        <v>345</v>
      </c>
      <c r="S49" s="381"/>
      <c r="T49" s="95"/>
      <c r="U49" s="600">
        <v>380</v>
      </c>
      <c r="V49" s="601"/>
      <c r="W49" s="602">
        <f t="shared" si="3"/>
      </c>
      <c r="X49" s="603"/>
      <c r="Y49" s="423" t="s">
        <v>239</v>
      </c>
      <c r="Z49" s="424"/>
      <c r="AA49" s="424"/>
      <c r="AB49" s="424"/>
      <c r="AC49" s="424"/>
      <c r="AD49" s="424"/>
      <c r="AE49" s="425"/>
    </row>
    <row r="50" spans="1:31" ht="12.75" customHeight="1">
      <c r="A50" s="386" t="s">
        <v>1034</v>
      </c>
      <c r="B50" s="400" t="s">
        <v>386</v>
      </c>
      <c r="C50" s="400"/>
      <c r="D50" s="59"/>
      <c r="E50" s="606">
        <v>260</v>
      </c>
      <c r="F50" s="607"/>
      <c r="G50" s="608">
        <f aca="true" t="shared" si="5" ref="G50:G64">IF(D50="","",ROUND(E50*$D$4,-1))</f>
      </c>
      <c r="H50" s="609"/>
      <c r="I50" s="618" t="s">
        <v>2183</v>
      </c>
      <c r="J50" s="619"/>
      <c r="K50" s="619"/>
      <c r="L50" s="619"/>
      <c r="M50" s="619"/>
      <c r="N50" s="619"/>
      <c r="O50" s="620"/>
      <c r="Q50" s="387"/>
      <c r="R50" s="404" t="s">
        <v>346</v>
      </c>
      <c r="S50" s="405"/>
      <c r="T50" s="95"/>
      <c r="U50" s="600">
        <v>170</v>
      </c>
      <c r="V50" s="601"/>
      <c r="W50" s="602">
        <f t="shared" si="3"/>
      </c>
      <c r="X50" s="603"/>
      <c r="Y50" s="423" t="s">
        <v>2225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381" t="s">
        <v>387</v>
      </c>
      <c r="C51" s="381"/>
      <c r="D51" s="60"/>
      <c r="E51" s="610">
        <v>280</v>
      </c>
      <c r="F51" s="611"/>
      <c r="G51" s="602">
        <f t="shared" si="5"/>
      </c>
      <c r="H51" s="603"/>
      <c r="I51" s="597" t="s">
        <v>2184</v>
      </c>
      <c r="J51" s="598"/>
      <c r="K51" s="598"/>
      <c r="L51" s="598"/>
      <c r="M51" s="598"/>
      <c r="N51" s="598"/>
      <c r="O51" s="599"/>
      <c r="Q51" s="388"/>
      <c r="R51" s="406" t="s">
        <v>999</v>
      </c>
      <c r="S51" s="407"/>
      <c r="T51" s="408"/>
      <c r="U51" s="604">
        <f>SUBTOTAL(9,U24:V50)</f>
        <v>10660</v>
      </c>
      <c r="V51" s="605"/>
      <c r="W51" s="435">
        <f>SUBTOTAL(9,W24:X50)</f>
        <v>0</v>
      </c>
      <c r="X51" s="436"/>
      <c r="Y51" s="616"/>
      <c r="Z51" s="501"/>
      <c r="AA51" s="501"/>
      <c r="AB51" s="501"/>
      <c r="AC51" s="501"/>
      <c r="AD51" s="501"/>
      <c r="AE51" s="617"/>
    </row>
    <row r="52" spans="1:31" ht="12.75" customHeight="1">
      <c r="A52" s="387"/>
      <c r="B52" s="381" t="s">
        <v>388</v>
      </c>
      <c r="C52" s="381"/>
      <c r="D52" s="95"/>
      <c r="E52" s="610">
        <v>440</v>
      </c>
      <c r="F52" s="611"/>
      <c r="G52" s="602">
        <f t="shared" si="5"/>
      </c>
      <c r="H52" s="603"/>
      <c r="I52" s="597" t="s">
        <v>2185</v>
      </c>
      <c r="J52" s="598"/>
      <c r="K52" s="598"/>
      <c r="L52" s="598"/>
      <c r="M52" s="598"/>
      <c r="N52" s="598"/>
      <c r="O52" s="599"/>
      <c r="Q52" s="386" t="s">
        <v>1035</v>
      </c>
      <c r="R52" s="399" t="s">
        <v>528</v>
      </c>
      <c r="S52" s="400"/>
      <c r="T52" s="65"/>
      <c r="U52" s="600">
        <v>620</v>
      </c>
      <c r="V52" s="601"/>
      <c r="W52" s="602">
        <f>IF(T52="","",ROUND(U52*$D$4,-1))</f>
      </c>
      <c r="X52" s="603"/>
      <c r="Y52" s="597" t="s">
        <v>2232</v>
      </c>
      <c r="Z52" s="598"/>
      <c r="AA52" s="598"/>
      <c r="AB52" s="598"/>
      <c r="AC52" s="598"/>
      <c r="AD52" s="598"/>
      <c r="AE52" s="599"/>
    </row>
    <row r="53" spans="1:31" ht="12.75" customHeight="1">
      <c r="A53" s="387"/>
      <c r="B53" s="381" t="s">
        <v>389</v>
      </c>
      <c r="C53" s="381"/>
      <c r="D53" s="95"/>
      <c r="E53" s="610">
        <v>310</v>
      </c>
      <c r="F53" s="611"/>
      <c r="G53" s="602">
        <f t="shared" si="5"/>
      </c>
      <c r="H53" s="603"/>
      <c r="I53" s="597" t="s">
        <v>2186</v>
      </c>
      <c r="J53" s="598"/>
      <c r="K53" s="598"/>
      <c r="L53" s="598"/>
      <c r="M53" s="598"/>
      <c r="N53" s="598"/>
      <c r="O53" s="599"/>
      <c r="Q53" s="387"/>
      <c r="R53" s="392" t="s">
        <v>484</v>
      </c>
      <c r="S53" s="381"/>
      <c r="T53" s="60"/>
      <c r="U53" s="600">
        <v>400</v>
      </c>
      <c r="V53" s="601"/>
      <c r="W53" s="602">
        <f aca="true" t="shared" si="6" ref="W53:W64">IF(T53="","",ROUND(U53*$D$4,-1))</f>
      </c>
      <c r="X53" s="603"/>
      <c r="Y53" s="597" t="s">
        <v>2233</v>
      </c>
      <c r="Z53" s="598"/>
      <c r="AA53" s="598"/>
      <c r="AB53" s="598"/>
      <c r="AC53" s="598"/>
      <c r="AD53" s="598"/>
      <c r="AE53" s="599"/>
    </row>
    <row r="54" spans="1:31" ht="12.75" customHeight="1">
      <c r="A54" s="387"/>
      <c r="B54" s="381" t="s">
        <v>912</v>
      </c>
      <c r="C54" s="381"/>
      <c r="D54" s="95"/>
      <c r="E54" s="610">
        <v>140</v>
      </c>
      <c r="F54" s="611"/>
      <c r="G54" s="602">
        <f t="shared" si="5"/>
      </c>
      <c r="H54" s="603"/>
      <c r="I54" s="597" t="s">
        <v>2187</v>
      </c>
      <c r="J54" s="598"/>
      <c r="K54" s="598"/>
      <c r="L54" s="598"/>
      <c r="M54" s="598"/>
      <c r="N54" s="598"/>
      <c r="O54" s="599"/>
      <c r="Q54" s="387"/>
      <c r="R54" s="392" t="s">
        <v>485</v>
      </c>
      <c r="S54" s="381"/>
      <c r="T54" s="95"/>
      <c r="U54" s="397">
        <v>340</v>
      </c>
      <c r="V54" s="398"/>
      <c r="W54" s="602">
        <f t="shared" si="6"/>
      </c>
      <c r="X54" s="603"/>
      <c r="Y54" s="597" t="s">
        <v>2234</v>
      </c>
      <c r="Z54" s="598"/>
      <c r="AA54" s="598"/>
      <c r="AB54" s="598"/>
      <c r="AC54" s="598"/>
      <c r="AD54" s="598"/>
      <c r="AE54" s="599"/>
    </row>
    <row r="55" spans="1:31" ht="12.75" customHeight="1">
      <c r="A55" s="387"/>
      <c r="B55" s="381" t="s">
        <v>913</v>
      </c>
      <c r="C55" s="381"/>
      <c r="D55" s="95"/>
      <c r="E55" s="610">
        <v>220</v>
      </c>
      <c r="F55" s="611"/>
      <c r="G55" s="602">
        <f>IF(D55="","",ROUND(E55*$D$4,-1))</f>
      </c>
      <c r="H55" s="603"/>
      <c r="I55" s="597" t="s">
        <v>2188</v>
      </c>
      <c r="J55" s="598"/>
      <c r="K55" s="598"/>
      <c r="L55" s="598"/>
      <c r="M55" s="598"/>
      <c r="N55" s="598"/>
      <c r="O55" s="599"/>
      <c r="Q55" s="387"/>
      <c r="R55" s="392" t="s">
        <v>486</v>
      </c>
      <c r="S55" s="381"/>
      <c r="T55" s="95"/>
      <c r="U55" s="397">
        <v>370</v>
      </c>
      <c r="V55" s="398"/>
      <c r="W55" s="602">
        <f t="shared" si="6"/>
      </c>
      <c r="X55" s="603"/>
      <c r="Y55" s="597" t="s">
        <v>2226</v>
      </c>
      <c r="Z55" s="598"/>
      <c r="AA55" s="598"/>
      <c r="AB55" s="598"/>
      <c r="AC55" s="598"/>
      <c r="AD55" s="598"/>
      <c r="AE55" s="599"/>
    </row>
    <row r="56" spans="1:31" ht="12.75" customHeight="1">
      <c r="A56" s="387"/>
      <c r="B56" s="381" t="s">
        <v>914</v>
      </c>
      <c r="C56" s="381"/>
      <c r="D56" s="95"/>
      <c r="E56" s="610">
        <v>400</v>
      </c>
      <c r="F56" s="611"/>
      <c r="G56" s="602">
        <f t="shared" si="5"/>
      </c>
      <c r="H56" s="603"/>
      <c r="I56" s="597" t="s">
        <v>2189</v>
      </c>
      <c r="J56" s="598"/>
      <c r="K56" s="598"/>
      <c r="L56" s="598"/>
      <c r="M56" s="598"/>
      <c r="N56" s="598"/>
      <c r="O56" s="599"/>
      <c r="Q56" s="387"/>
      <c r="R56" s="392" t="s">
        <v>487</v>
      </c>
      <c r="S56" s="381"/>
      <c r="T56" s="95"/>
      <c r="U56" s="397">
        <v>410</v>
      </c>
      <c r="V56" s="398"/>
      <c r="W56" s="602">
        <f t="shared" si="6"/>
      </c>
      <c r="X56" s="603"/>
      <c r="Y56" s="597" t="s">
        <v>2227</v>
      </c>
      <c r="Z56" s="598"/>
      <c r="AA56" s="598"/>
      <c r="AB56" s="598"/>
      <c r="AC56" s="598"/>
      <c r="AD56" s="598"/>
      <c r="AE56" s="599"/>
    </row>
    <row r="57" spans="1:31" ht="12.75" customHeight="1">
      <c r="A57" s="387"/>
      <c r="B57" s="381" t="s">
        <v>392</v>
      </c>
      <c r="C57" s="381"/>
      <c r="D57" s="95"/>
      <c r="E57" s="610">
        <v>360</v>
      </c>
      <c r="F57" s="611"/>
      <c r="G57" s="602">
        <f t="shared" si="5"/>
      </c>
      <c r="H57" s="603"/>
      <c r="I57" s="597" t="s">
        <v>2190</v>
      </c>
      <c r="J57" s="598"/>
      <c r="K57" s="598"/>
      <c r="L57" s="598"/>
      <c r="M57" s="598"/>
      <c r="N57" s="598"/>
      <c r="O57" s="599"/>
      <c r="Q57" s="387"/>
      <c r="R57" s="392" t="s">
        <v>488</v>
      </c>
      <c r="S57" s="381"/>
      <c r="T57" s="95"/>
      <c r="U57" s="397">
        <v>450</v>
      </c>
      <c r="V57" s="398"/>
      <c r="W57" s="602">
        <f t="shared" si="6"/>
      </c>
      <c r="X57" s="603"/>
      <c r="Y57" s="597" t="s">
        <v>2228</v>
      </c>
      <c r="Z57" s="598"/>
      <c r="AA57" s="598"/>
      <c r="AB57" s="598"/>
      <c r="AC57" s="598"/>
      <c r="AD57" s="598"/>
      <c r="AE57" s="599"/>
    </row>
    <row r="58" spans="1:31" ht="12.75" customHeight="1">
      <c r="A58" s="387"/>
      <c r="B58" s="381" t="s">
        <v>520</v>
      </c>
      <c r="C58" s="381"/>
      <c r="D58" s="95"/>
      <c r="E58" s="610">
        <v>230</v>
      </c>
      <c r="F58" s="611"/>
      <c r="G58" s="602">
        <f t="shared" si="5"/>
      </c>
      <c r="H58" s="603"/>
      <c r="I58" s="597" t="s">
        <v>2191</v>
      </c>
      <c r="J58" s="598"/>
      <c r="K58" s="598"/>
      <c r="L58" s="598"/>
      <c r="M58" s="598"/>
      <c r="N58" s="598"/>
      <c r="O58" s="599"/>
      <c r="Q58" s="387"/>
      <c r="R58" s="392" t="s">
        <v>489</v>
      </c>
      <c r="S58" s="381"/>
      <c r="T58" s="95"/>
      <c r="U58" s="397">
        <v>280</v>
      </c>
      <c r="V58" s="398"/>
      <c r="W58" s="602">
        <f t="shared" si="6"/>
      </c>
      <c r="X58" s="603"/>
      <c r="Y58" s="597" t="s">
        <v>240</v>
      </c>
      <c r="Z58" s="598"/>
      <c r="AA58" s="598"/>
      <c r="AB58" s="598"/>
      <c r="AC58" s="598"/>
      <c r="AD58" s="598"/>
      <c r="AE58" s="599"/>
    </row>
    <row r="59" spans="1:31" ht="12.75" customHeight="1">
      <c r="A59" s="387"/>
      <c r="B59" s="381" t="s">
        <v>393</v>
      </c>
      <c r="C59" s="381"/>
      <c r="D59" s="95"/>
      <c r="E59" s="610">
        <v>520</v>
      </c>
      <c r="F59" s="611"/>
      <c r="G59" s="602">
        <f t="shared" si="5"/>
      </c>
      <c r="H59" s="603"/>
      <c r="I59" s="597" t="s">
        <v>2192</v>
      </c>
      <c r="J59" s="598"/>
      <c r="K59" s="598"/>
      <c r="L59" s="598"/>
      <c r="M59" s="598"/>
      <c r="N59" s="598"/>
      <c r="O59" s="599"/>
      <c r="Q59" s="387"/>
      <c r="R59" s="392" t="s">
        <v>490</v>
      </c>
      <c r="S59" s="381"/>
      <c r="T59" s="95"/>
      <c r="U59" s="397">
        <v>420</v>
      </c>
      <c r="V59" s="398"/>
      <c r="W59" s="602">
        <f t="shared" si="6"/>
      </c>
      <c r="X59" s="603"/>
      <c r="Y59" s="597" t="s">
        <v>241</v>
      </c>
      <c r="Z59" s="598"/>
      <c r="AA59" s="598"/>
      <c r="AB59" s="598"/>
      <c r="AC59" s="598"/>
      <c r="AD59" s="598"/>
      <c r="AE59" s="599"/>
    </row>
    <row r="60" spans="1:31" ht="12.75" customHeight="1">
      <c r="A60" s="387"/>
      <c r="B60" s="381" t="s">
        <v>1917</v>
      </c>
      <c r="C60" s="381"/>
      <c r="D60" s="95"/>
      <c r="E60" s="610">
        <v>400</v>
      </c>
      <c r="F60" s="611"/>
      <c r="G60" s="602">
        <f t="shared" si="5"/>
      </c>
      <c r="H60" s="603"/>
      <c r="I60" s="597" t="s">
        <v>2505</v>
      </c>
      <c r="J60" s="598"/>
      <c r="K60" s="598"/>
      <c r="L60" s="598"/>
      <c r="M60" s="598"/>
      <c r="N60" s="598"/>
      <c r="O60" s="599"/>
      <c r="Q60" s="387"/>
      <c r="R60" s="392" t="s">
        <v>491</v>
      </c>
      <c r="S60" s="381"/>
      <c r="T60" s="95"/>
      <c r="U60" s="397">
        <v>400</v>
      </c>
      <c r="V60" s="398"/>
      <c r="W60" s="602">
        <f t="shared" si="6"/>
      </c>
      <c r="X60" s="603"/>
      <c r="Y60" s="597" t="s">
        <v>243</v>
      </c>
      <c r="Z60" s="598"/>
      <c r="AA60" s="598"/>
      <c r="AB60" s="598"/>
      <c r="AC60" s="598"/>
      <c r="AD60" s="598"/>
      <c r="AE60" s="599"/>
    </row>
    <row r="61" spans="1:31" ht="12.75" customHeight="1">
      <c r="A61" s="387"/>
      <c r="B61" s="381" t="s">
        <v>1918</v>
      </c>
      <c r="C61" s="381"/>
      <c r="D61" s="95"/>
      <c r="E61" s="610">
        <v>300</v>
      </c>
      <c r="F61" s="611"/>
      <c r="G61" s="602">
        <f>IF(D61="","",ROUND(E61*$D$4,-1))</f>
      </c>
      <c r="H61" s="603"/>
      <c r="I61" s="597" t="s">
        <v>2504</v>
      </c>
      <c r="J61" s="598"/>
      <c r="K61" s="598"/>
      <c r="L61" s="598"/>
      <c r="M61" s="598"/>
      <c r="N61" s="598"/>
      <c r="O61" s="599"/>
      <c r="Q61" s="387"/>
      <c r="R61" s="392" t="s">
        <v>492</v>
      </c>
      <c r="S61" s="381"/>
      <c r="T61" s="95"/>
      <c r="U61" s="397">
        <v>500</v>
      </c>
      <c r="V61" s="398"/>
      <c r="W61" s="602">
        <f t="shared" si="6"/>
      </c>
      <c r="X61" s="603"/>
      <c r="Y61" s="597" t="s">
        <v>2229</v>
      </c>
      <c r="Z61" s="598"/>
      <c r="AA61" s="598"/>
      <c r="AB61" s="598"/>
      <c r="AC61" s="598"/>
      <c r="AD61" s="598"/>
      <c r="AE61" s="599"/>
    </row>
    <row r="62" spans="1:31" ht="12.75" customHeight="1">
      <c r="A62" s="387"/>
      <c r="B62" s="381" t="s">
        <v>1274</v>
      </c>
      <c r="C62" s="381"/>
      <c r="D62" s="95"/>
      <c r="E62" s="610">
        <v>340</v>
      </c>
      <c r="F62" s="611"/>
      <c r="G62" s="602">
        <f>IF(D62="","",ROUND(E62*$D$4,-1))</f>
      </c>
      <c r="H62" s="603"/>
      <c r="I62" s="597" t="s">
        <v>2193</v>
      </c>
      <c r="J62" s="598"/>
      <c r="K62" s="598"/>
      <c r="L62" s="598"/>
      <c r="M62" s="598"/>
      <c r="N62" s="598"/>
      <c r="O62" s="599"/>
      <c r="Q62" s="387"/>
      <c r="R62" s="392" t="s">
        <v>529</v>
      </c>
      <c r="S62" s="381"/>
      <c r="T62" s="95"/>
      <c r="U62" s="600">
        <v>410</v>
      </c>
      <c r="V62" s="601"/>
      <c r="W62" s="602">
        <f t="shared" si="6"/>
      </c>
      <c r="X62" s="603"/>
      <c r="Y62" s="597" t="s">
        <v>245</v>
      </c>
      <c r="Z62" s="598"/>
      <c r="AA62" s="598"/>
      <c r="AB62" s="598"/>
      <c r="AC62" s="598"/>
      <c r="AD62" s="598"/>
      <c r="AE62" s="599"/>
    </row>
    <row r="63" spans="1:31" ht="12.75" customHeight="1">
      <c r="A63" s="387"/>
      <c r="B63" s="381" t="s">
        <v>1275</v>
      </c>
      <c r="C63" s="381"/>
      <c r="D63" s="95"/>
      <c r="E63" s="610">
        <v>250</v>
      </c>
      <c r="F63" s="611"/>
      <c r="G63" s="602">
        <f t="shared" si="5"/>
      </c>
      <c r="H63" s="603"/>
      <c r="I63" s="597" t="s">
        <v>1276</v>
      </c>
      <c r="J63" s="598"/>
      <c r="K63" s="598"/>
      <c r="L63" s="598"/>
      <c r="M63" s="598"/>
      <c r="N63" s="598"/>
      <c r="O63" s="599"/>
      <c r="Q63" s="387"/>
      <c r="R63" s="392" t="s">
        <v>494</v>
      </c>
      <c r="S63" s="381"/>
      <c r="T63" s="95"/>
      <c r="U63" s="600">
        <v>450</v>
      </c>
      <c r="V63" s="601"/>
      <c r="W63" s="602">
        <f t="shared" si="6"/>
      </c>
      <c r="X63" s="603"/>
      <c r="Y63" s="597" t="s">
        <v>2230</v>
      </c>
      <c r="Z63" s="598"/>
      <c r="AA63" s="598"/>
      <c r="AB63" s="598"/>
      <c r="AC63" s="598"/>
      <c r="AD63" s="598"/>
      <c r="AE63" s="599"/>
    </row>
    <row r="64" spans="1:31" ht="12.75" customHeight="1">
      <c r="A64" s="387"/>
      <c r="B64" s="405" t="s">
        <v>396</v>
      </c>
      <c r="C64" s="405"/>
      <c r="D64" s="95"/>
      <c r="E64" s="614">
        <v>490</v>
      </c>
      <c r="F64" s="615"/>
      <c r="G64" s="612">
        <f t="shared" si="5"/>
      </c>
      <c r="H64" s="613"/>
      <c r="I64" s="594" t="s">
        <v>2194</v>
      </c>
      <c r="J64" s="595"/>
      <c r="K64" s="595"/>
      <c r="L64" s="595"/>
      <c r="M64" s="595"/>
      <c r="N64" s="595"/>
      <c r="O64" s="596"/>
      <c r="Q64" s="387"/>
      <c r="R64" s="404" t="s">
        <v>495</v>
      </c>
      <c r="S64" s="405"/>
      <c r="T64" s="95"/>
      <c r="U64" s="600">
        <v>460</v>
      </c>
      <c r="V64" s="601"/>
      <c r="W64" s="602">
        <f t="shared" si="6"/>
      </c>
      <c r="X64" s="603"/>
      <c r="Y64" s="597" t="s">
        <v>2231</v>
      </c>
      <c r="Z64" s="598"/>
      <c r="AA64" s="598"/>
      <c r="AB64" s="598"/>
      <c r="AC64" s="598"/>
      <c r="AD64" s="598"/>
      <c r="AE64" s="599"/>
    </row>
    <row r="65" spans="1:31" ht="12.75" customHeight="1">
      <c r="A65" s="388"/>
      <c r="B65" s="407" t="s">
        <v>999</v>
      </c>
      <c r="C65" s="407"/>
      <c r="D65" s="408"/>
      <c r="E65" s="604">
        <f>SUBTOTAL(9,E50:F64)</f>
        <v>4940</v>
      </c>
      <c r="F65" s="605"/>
      <c r="G65" s="435">
        <f>SUBTOTAL(9,G50:H64)</f>
        <v>0</v>
      </c>
      <c r="H65" s="436"/>
      <c r="I65" s="616"/>
      <c r="J65" s="501"/>
      <c r="K65" s="501"/>
      <c r="L65" s="501"/>
      <c r="M65" s="501"/>
      <c r="N65" s="501"/>
      <c r="O65" s="617"/>
      <c r="Q65" s="388"/>
      <c r="R65" s="406" t="s">
        <v>999</v>
      </c>
      <c r="S65" s="407"/>
      <c r="T65" s="414"/>
      <c r="U65" s="604">
        <f>SUBTOTAL(9,U52:V64)</f>
        <v>5510</v>
      </c>
      <c r="V65" s="605"/>
      <c r="W65" s="419">
        <f>SUBTOTAL(9,W52:X64)</f>
        <v>0</v>
      </c>
      <c r="X65" s="420"/>
      <c r="Y65" s="621"/>
      <c r="Z65" s="621"/>
      <c r="AA65" s="621"/>
      <c r="AB65" s="621"/>
      <c r="AC65" s="621"/>
      <c r="AD65" s="621"/>
      <c r="AE65" s="622"/>
    </row>
    <row r="66" spans="1:15" ht="12.75" customHeight="1">
      <c r="A66" s="386" t="s">
        <v>1036</v>
      </c>
      <c r="B66" s="399" t="s">
        <v>352</v>
      </c>
      <c r="C66" s="400"/>
      <c r="D66" s="59"/>
      <c r="E66" s="606">
        <v>180</v>
      </c>
      <c r="F66" s="607"/>
      <c r="G66" s="608">
        <f aca="true" t="shared" si="7" ref="G66:G78">IF(D66="","",ROUND(E66*$D$4,-1))</f>
      </c>
      <c r="H66" s="609"/>
      <c r="I66" s="484" t="s">
        <v>2195</v>
      </c>
      <c r="J66" s="485"/>
      <c r="K66" s="485"/>
      <c r="L66" s="485"/>
      <c r="M66" s="485"/>
      <c r="N66" s="485"/>
      <c r="O66" s="486"/>
    </row>
    <row r="67" spans="1:31" ht="12.75" customHeight="1">
      <c r="A67" s="387"/>
      <c r="B67" s="392" t="s">
        <v>353</v>
      </c>
      <c r="C67" s="381"/>
      <c r="D67" s="60"/>
      <c r="E67" s="610">
        <v>480</v>
      </c>
      <c r="F67" s="611"/>
      <c r="G67" s="602">
        <f t="shared" si="7"/>
      </c>
      <c r="H67" s="603"/>
      <c r="I67" s="423" t="s">
        <v>2196</v>
      </c>
      <c r="J67" s="424"/>
      <c r="K67" s="424"/>
      <c r="L67" s="424"/>
      <c r="M67" s="424"/>
      <c r="N67" s="424"/>
      <c r="O67" s="425"/>
      <c r="Y67" s="15"/>
      <c r="Z67" s="15"/>
      <c r="AA67" s="15"/>
      <c r="AB67" s="15"/>
      <c r="AC67" s="15"/>
      <c r="AD67" s="15"/>
      <c r="AE67" s="15"/>
    </row>
    <row r="68" spans="1:31" ht="12.75" customHeight="1">
      <c r="A68" s="387"/>
      <c r="B68" s="392" t="s">
        <v>785</v>
      </c>
      <c r="C68" s="381"/>
      <c r="D68" s="95"/>
      <c r="E68" s="610">
        <v>580</v>
      </c>
      <c r="F68" s="611"/>
      <c r="G68" s="602">
        <f t="shared" si="7"/>
      </c>
      <c r="H68" s="603"/>
      <c r="I68" s="423" t="s">
        <v>2197</v>
      </c>
      <c r="J68" s="424"/>
      <c r="K68" s="424"/>
      <c r="L68" s="424"/>
      <c r="M68" s="424"/>
      <c r="N68" s="424"/>
      <c r="O68" s="425"/>
      <c r="Q68" s="523" t="s">
        <v>1037</v>
      </c>
      <c r="R68" s="499"/>
      <c r="S68" s="499"/>
      <c r="T68" s="524"/>
      <c r="U68" s="413">
        <f>SUBTOTAL(9,E6:F79,U6:V65)</f>
        <v>46670</v>
      </c>
      <c r="V68" s="413"/>
      <c r="W68" s="413">
        <f>SUBTOTAL(9,G6:H79,W6:X65)</f>
        <v>0</v>
      </c>
      <c r="X68" s="413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387"/>
      <c r="B69" s="392" t="s">
        <v>355</v>
      </c>
      <c r="C69" s="381"/>
      <c r="D69" s="95"/>
      <c r="E69" s="610">
        <v>350</v>
      </c>
      <c r="F69" s="611"/>
      <c r="G69" s="602">
        <f t="shared" si="7"/>
      </c>
      <c r="H69" s="603"/>
      <c r="I69" s="423" t="s">
        <v>2198</v>
      </c>
      <c r="J69" s="424"/>
      <c r="K69" s="424"/>
      <c r="L69" s="424"/>
      <c r="M69" s="424"/>
      <c r="N69" s="424"/>
      <c r="O69" s="425"/>
      <c r="Q69" s="34"/>
      <c r="R69" s="34"/>
      <c r="S69" s="34"/>
      <c r="T69" s="34"/>
      <c r="U69" s="74"/>
      <c r="V69" s="74"/>
      <c r="W69" s="74"/>
      <c r="X69" s="74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7"/>
      <c r="B70" s="392" t="s">
        <v>521</v>
      </c>
      <c r="C70" s="381"/>
      <c r="D70" s="95"/>
      <c r="E70" s="610">
        <v>510</v>
      </c>
      <c r="F70" s="611"/>
      <c r="G70" s="602">
        <f t="shared" si="7"/>
      </c>
      <c r="H70" s="603"/>
      <c r="I70" s="423" t="s">
        <v>2199</v>
      </c>
      <c r="J70" s="424"/>
      <c r="K70" s="424"/>
      <c r="L70" s="424"/>
      <c r="M70" s="424"/>
      <c r="N70" s="424"/>
      <c r="O70" s="425"/>
      <c r="Q70" s="34"/>
      <c r="R70" s="34"/>
      <c r="S70" s="34"/>
      <c r="T70" s="34"/>
      <c r="U70" s="74"/>
      <c r="V70" s="74"/>
      <c r="W70" s="74"/>
      <c r="X70" s="74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7"/>
      <c r="B71" s="392" t="s">
        <v>357</v>
      </c>
      <c r="C71" s="381"/>
      <c r="D71" s="95"/>
      <c r="E71" s="610">
        <v>210</v>
      </c>
      <c r="F71" s="611"/>
      <c r="G71" s="602">
        <f t="shared" si="7"/>
      </c>
      <c r="H71" s="603"/>
      <c r="I71" s="423" t="s">
        <v>242</v>
      </c>
      <c r="J71" s="424"/>
      <c r="K71" s="424"/>
      <c r="L71" s="424"/>
      <c r="M71" s="424"/>
      <c r="N71" s="424"/>
      <c r="O71" s="425"/>
      <c r="Q71" s="34"/>
      <c r="R71" s="34"/>
      <c r="S71" s="34"/>
      <c r="T71" s="34"/>
      <c r="U71" s="74"/>
      <c r="V71" s="74"/>
      <c r="W71" s="74"/>
      <c r="X71" s="74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7"/>
      <c r="B72" s="392" t="s">
        <v>358</v>
      </c>
      <c r="C72" s="381"/>
      <c r="D72" s="95"/>
      <c r="E72" s="610">
        <v>480</v>
      </c>
      <c r="F72" s="611"/>
      <c r="G72" s="602">
        <f t="shared" si="7"/>
      </c>
      <c r="H72" s="603"/>
      <c r="I72" s="423" t="s">
        <v>244</v>
      </c>
      <c r="J72" s="424"/>
      <c r="K72" s="424"/>
      <c r="L72" s="424"/>
      <c r="M72" s="424"/>
      <c r="N72" s="424"/>
      <c r="O72" s="425"/>
      <c r="Q72" s="34"/>
      <c r="R72" s="34"/>
      <c r="S72" s="34"/>
      <c r="T72" s="34"/>
      <c r="U72" s="74"/>
      <c r="V72" s="74"/>
      <c r="W72" s="74"/>
      <c r="X72" s="74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7"/>
      <c r="B73" s="392" t="s">
        <v>1561</v>
      </c>
      <c r="C73" s="381"/>
      <c r="D73" s="95"/>
      <c r="E73" s="610">
        <v>180</v>
      </c>
      <c r="F73" s="611"/>
      <c r="G73" s="602">
        <f t="shared" si="7"/>
      </c>
      <c r="H73" s="603"/>
      <c r="I73" s="423" t="s">
        <v>2200</v>
      </c>
      <c r="J73" s="424"/>
      <c r="K73" s="424"/>
      <c r="L73" s="424"/>
      <c r="M73" s="424"/>
      <c r="N73" s="424"/>
      <c r="O73" s="425"/>
      <c r="Q73" s="34"/>
      <c r="R73" s="34"/>
      <c r="S73" s="34"/>
      <c r="T73" s="34"/>
      <c r="U73" s="74"/>
      <c r="V73" s="74"/>
      <c r="W73" s="74"/>
      <c r="X73" s="74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7"/>
      <c r="B74" s="392" t="s">
        <v>1560</v>
      </c>
      <c r="C74" s="381"/>
      <c r="D74" s="95"/>
      <c r="E74" s="610">
        <v>320</v>
      </c>
      <c r="F74" s="611"/>
      <c r="G74" s="602">
        <f>IF(D74="","",ROUND(E74*$D$4,-1))</f>
      </c>
      <c r="H74" s="603"/>
      <c r="I74" s="423" t="s">
        <v>2201</v>
      </c>
      <c r="J74" s="424"/>
      <c r="K74" s="424"/>
      <c r="L74" s="424"/>
      <c r="M74" s="424"/>
      <c r="N74" s="424"/>
      <c r="O74" s="425"/>
      <c r="P74" s="15"/>
      <c r="Q74" s="15"/>
      <c r="R74" s="34"/>
      <c r="S74" s="34"/>
      <c r="T74" s="34"/>
      <c r="U74" s="74"/>
      <c r="V74" s="74"/>
      <c r="W74" s="74"/>
      <c r="X74" s="74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7"/>
      <c r="B75" s="392" t="s">
        <v>360</v>
      </c>
      <c r="C75" s="381"/>
      <c r="D75" s="95"/>
      <c r="E75" s="610">
        <v>410</v>
      </c>
      <c r="F75" s="611"/>
      <c r="G75" s="602">
        <f t="shared" si="7"/>
      </c>
      <c r="H75" s="603"/>
      <c r="I75" s="423" t="s">
        <v>246</v>
      </c>
      <c r="J75" s="424"/>
      <c r="K75" s="424"/>
      <c r="L75" s="424"/>
      <c r="M75" s="424"/>
      <c r="N75" s="424"/>
      <c r="O75" s="42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7"/>
      <c r="B76" s="392" t="s">
        <v>361</v>
      </c>
      <c r="C76" s="381"/>
      <c r="D76" s="95"/>
      <c r="E76" s="610">
        <v>460</v>
      </c>
      <c r="F76" s="611"/>
      <c r="G76" s="602">
        <f t="shared" si="7"/>
      </c>
      <c r="H76" s="603"/>
      <c r="I76" s="423" t="s">
        <v>247</v>
      </c>
      <c r="J76" s="424"/>
      <c r="K76" s="424"/>
      <c r="L76" s="424"/>
      <c r="M76" s="424"/>
      <c r="N76" s="424"/>
      <c r="O76" s="42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7"/>
      <c r="B77" s="392" t="s">
        <v>362</v>
      </c>
      <c r="C77" s="381"/>
      <c r="D77" s="95"/>
      <c r="E77" s="600">
        <v>410</v>
      </c>
      <c r="F77" s="601"/>
      <c r="G77" s="602">
        <f t="shared" si="7"/>
      </c>
      <c r="H77" s="603"/>
      <c r="I77" s="401" t="s">
        <v>2202</v>
      </c>
      <c r="J77" s="402"/>
      <c r="K77" s="402"/>
      <c r="L77" s="402"/>
      <c r="M77" s="402"/>
      <c r="N77" s="402"/>
      <c r="O77" s="40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87"/>
      <c r="B78" s="404" t="s">
        <v>522</v>
      </c>
      <c r="C78" s="405"/>
      <c r="D78" s="95"/>
      <c r="E78" s="600">
        <v>370</v>
      </c>
      <c r="F78" s="601"/>
      <c r="G78" s="612">
        <f t="shared" si="7"/>
      </c>
      <c r="H78" s="613"/>
      <c r="I78" s="401" t="s">
        <v>248</v>
      </c>
      <c r="J78" s="402"/>
      <c r="K78" s="402"/>
      <c r="L78" s="402"/>
      <c r="M78" s="402"/>
      <c r="N78" s="402"/>
      <c r="O78" s="40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88"/>
      <c r="B79" s="406" t="s">
        <v>999</v>
      </c>
      <c r="C79" s="407"/>
      <c r="D79" s="408"/>
      <c r="E79" s="419">
        <f>SUBTOTAL(9,E66:F78)</f>
        <v>4940</v>
      </c>
      <c r="F79" s="420"/>
      <c r="G79" s="419">
        <f>SUBTOTAL(9,G66:H78)</f>
        <v>0</v>
      </c>
      <c r="H79" s="420"/>
      <c r="I79" s="616"/>
      <c r="J79" s="501"/>
      <c r="K79" s="501"/>
      <c r="L79" s="501"/>
      <c r="M79" s="501"/>
      <c r="N79" s="501"/>
      <c r="O79" s="617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592" t="s">
        <v>1471</v>
      </c>
      <c r="B80" s="592"/>
      <c r="C80" s="592"/>
      <c r="D80" s="592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2"/>
      <c r="AC80" s="592"/>
      <c r="AD80" s="592"/>
      <c r="AE80" s="592"/>
    </row>
    <row r="81" spans="2:15" ht="12.75" customHeight="1">
      <c r="B81" s="30"/>
      <c r="C81" s="30"/>
      <c r="D81" s="31"/>
      <c r="E81" s="93"/>
      <c r="F81" s="93"/>
      <c r="G81" s="93"/>
      <c r="H81" s="93"/>
      <c r="I81" s="32"/>
      <c r="J81" s="32"/>
      <c r="K81" s="32"/>
      <c r="L81" s="32"/>
      <c r="M81" s="32"/>
      <c r="N81" s="32"/>
      <c r="O81" s="32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1:D48 W52:X64 W6:X22 D24:D39 D50:D64 T6:T22 T24:T50 T52:T64 G24:H39 D6:D22 W24:X50 D66:D78 G66:H78 G6:H22 G50:H64 G41:H48" name="範囲1"/>
  </protectedRanges>
  <mergeCells count="574">
    <mergeCell ref="A80:AE80"/>
    <mergeCell ref="A66:A79"/>
    <mergeCell ref="A50:A65"/>
    <mergeCell ref="A41:A49"/>
    <mergeCell ref="B7:C7"/>
    <mergeCell ref="E7:F7"/>
    <mergeCell ref="G7:H7"/>
    <mergeCell ref="I7:O7"/>
    <mergeCell ref="A24:A40"/>
    <mergeCell ref="A6:A23"/>
    <mergeCell ref="E43:F43"/>
    <mergeCell ref="G35:H35"/>
    <mergeCell ref="G74:H74"/>
    <mergeCell ref="B78:C78"/>
    <mergeCell ref="E78:F78"/>
    <mergeCell ref="B77:C77"/>
    <mergeCell ref="B76:C76"/>
    <mergeCell ref="E77:F77"/>
    <mergeCell ref="G78:H78"/>
    <mergeCell ref="B74:C74"/>
    <mergeCell ref="R25:S25"/>
    <mergeCell ref="U25:V25"/>
    <mergeCell ref="R30:S30"/>
    <mergeCell ref="U27:V27"/>
    <mergeCell ref="U29:V29"/>
    <mergeCell ref="R38:S38"/>
    <mergeCell ref="R28:S28"/>
    <mergeCell ref="R32:S32"/>
    <mergeCell ref="R37:S37"/>
    <mergeCell ref="B56:C56"/>
    <mergeCell ref="B58:C58"/>
    <mergeCell ref="B48:C48"/>
    <mergeCell ref="E51:F51"/>
    <mergeCell ref="B50:C50"/>
    <mergeCell ref="B57:C57"/>
    <mergeCell ref="E50:F50"/>
    <mergeCell ref="B52:C52"/>
    <mergeCell ref="B49:D49"/>
    <mergeCell ref="B51:C51"/>
    <mergeCell ref="I39:O39"/>
    <mergeCell ref="G36:H36"/>
    <mergeCell ref="I37:O37"/>
    <mergeCell ref="E58:F58"/>
    <mergeCell ref="E56:F56"/>
    <mergeCell ref="E57:F57"/>
    <mergeCell ref="G53:H53"/>
    <mergeCell ref="I36:O36"/>
    <mergeCell ref="I51:O51"/>
    <mergeCell ref="E49:F49"/>
    <mergeCell ref="B59:C59"/>
    <mergeCell ref="B44:C44"/>
    <mergeCell ref="E39:F39"/>
    <mergeCell ref="G39:H39"/>
    <mergeCell ref="G43:H43"/>
    <mergeCell ref="E40:F40"/>
    <mergeCell ref="E47:F47"/>
    <mergeCell ref="B47:C47"/>
    <mergeCell ref="G42:H42"/>
    <mergeCell ref="G40:H40"/>
    <mergeCell ref="B41:C41"/>
    <mergeCell ref="B39:C39"/>
    <mergeCell ref="B42:C42"/>
    <mergeCell ref="B36:C36"/>
    <mergeCell ref="B40:D40"/>
    <mergeCell ref="B38:C38"/>
    <mergeCell ref="E63:F63"/>
    <mergeCell ref="I18:O18"/>
    <mergeCell ref="B65:D65"/>
    <mergeCell ref="E62:F62"/>
    <mergeCell ref="E26:F26"/>
    <mergeCell ref="B62:C62"/>
    <mergeCell ref="B64:C64"/>
    <mergeCell ref="B55:C55"/>
    <mergeCell ref="E55:F55"/>
    <mergeCell ref="B46:C46"/>
    <mergeCell ref="G31:H31"/>
    <mergeCell ref="G33:H33"/>
    <mergeCell ref="G34:H34"/>
    <mergeCell ref="G30:H30"/>
    <mergeCell ref="G38:H38"/>
    <mergeCell ref="E30:F30"/>
    <mergeCell ref="E37:F37"/>
    <mergeCell ref="E32:F32"/>
    <mergeCell ref="E31:F31"/>
    <mergeCell ref="G32:H32"/>
    <mergeCell ref="G17:H17"/>
    <mergeCell ref="E60:F60"/>
    <mergeCell ref="E35:F35"/>
    <mergeCell ref="B8:C8"/>
    <mergeCell ref="B23:D23"/>
    <mergeCell ref="B15:C15"/>
    <mergeCell ref="B17:C17"/>
    <mergeCell ref="B16:C16"/>
    <mergeCell ref="B21:C21"/>
    <mergeCell ref="B11:C11"/>
    <mergeCell ref="E11:F11"/>
    <mergeCell ref="E18:F18"/>
    <mergeCell ref="E20:F20"/>
    <mergeCell ref="B14:C14"/>
    <mergeCell ref="B75:C75"/>
    <mergeCell ref="B63:C63"/>
    <mergeCell ref="B13:C13"/>
    <mergeCell ref="B19:C19"/>
    <mergeCell ref="E29:F29"/>
    <mergeCell ref="E33:F33"/>
    <mergeCell ref="G11:H11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B29:C29"/>
    <mergeCell ref="D4:F4"/>
    <mergeCell ref="AB4:AD4"/>
    <mergeCell ref="Y4:Z4"/>
    <mergeCell ref="G13:H13"/>
    <mergeCell ref="E16:F16"/>
    <mergeCell ref="E14:F14"/>
    <mergeCell ref="R7:S7"/>
    <mergeCell ref="I6:O6"/>
    <mergeCell ref="E8:F8"/>
    <mergeCell ref="E27:F27"/>
    <mergeCell ref="B24:C24"/>
    <mergeCell ref="E25:F25"/>
    <mergeCell ref="E24:F24"/>
    <mergeCell ref="E28:F28"/>
    <mergeCell ref="B28:C28"/>
    <mergeCell ref="B26:C26"/>
    <mergeCell ref="B27:C27"/>
    <mergeCell ref="B30:C30"/>
    <mergeCell ref="B35:C35"/>
    <mergeCell ref="E38:F38"/>
    <mergeCell ref="E34:F34"/>
    <mergeCell ref="B33:C33"/>
    <mergeCell ref="B32:C32"/>
    <mergeCell ref="B31:C31"/>
    <mergeCell ref="B34:C34"/>
    <mergeCell ref="E36:F36"/>
    <mergeCell ref="B37:C37"/>
    <mergeCell ref="E15:F15"/>
    <mergeCell ref="B20:C20"/>
    <mergeCell ref="B25:C25"/>
    <mergeCell ref="B18:C18"/>
    <mergeCell ref="B22:C22"/>
    <mergeCell ref="E23:F23"/>
    <mergeCell ref="E17:F17"/>
    <mergeCell ref="E21:F21"/>
    <mergeCell ref="E22:F22"/>
    <mergeCell ref="E19:F19"/>
    <mergeCell ref="E13:F13"/>
    <mergeCell ref="G14:H14"/>
    <mergeCell ref="U9:V9"/>
    <mergeCell ref="R9:S9"/>
    <mergeCell ref="I5:O5"/>
    <mergeCell ref="U5:V5"/>
    <mergeCell ref="U7:V7"/>
    <mergeCell ref="R6:S6"/>
    <mergeCell ref="G9:H9"/>
    <mergeCell ref="R8:S8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E6:F6"/>
    <mergeCell ref="Y8:AE8"/>
    <mergeCell ref="W9:X9"/>
    <mergeCell ref="G8:H8"/>
    <mergeCell ref="B10:C10"/>
    <mergeCell ref="E10:F10"/>
    <mergeCell ref="G10:H10"/>
    <mergeCell ref="W7:X7"/>
    <mergeCell ref="B6:C6"/>
    <mergeCell ref="B9:C9"/>
    <mergeCell ref="Y10:AE10"/>
    <mergeCell ref="Y9:AE9"/>
    <mergeCell ref="I12:O12"/>
    <mergeCell ref="W10:X10"/>
    <mergeCell ref="U10:V10"/>
    <mergeCell ref="Y7:AE7"/>
    <mergeCell ref="I10:O10"/>
    <mergeCell ref="R11:S11"/>
    <mergeCell ref="U8:V8"/>
    <mergeCell ref="G16:H16"/>
    <mergeCell ref="R12:S12"/>
    <mergeCell ref="I15:O15"/>
    <mergeCell ref="G15:H15"/>
    <mergeCell ref="U13:V13"/>
    <mergeCell ref="U14:V14"/>
    <mergeCell ref="I16:O16"/>
    <mergeCell ref="U12:V12"/>
    <mergeCell ref="I14:O14"/>
    <mergeCell ref="G12:H12"/>
    <mergeCell ref="W13:X13"/>
    <mergeCell ref="R13:S13"/>
    <mergeCell ref="R10:S10"/>
    <mergeCell ref="W11:X11"/>
    <mergeCell ref="U11:V11"/>
    <mergeCell ref="I13:O13"/>
    <mergeCell ref="I11:O11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Y18:AE18"/>
    <mergeCell ref="W19:X19"/>
    <mergeCell ref="W18:X18"/>
    <mergeCell ref="U18:V18"/>
    <mergeCell ref="U20:V20"/>
    <mergeCell ref="W20:X20"/>
    <mergeCell ref="Y16:AE16"/>
    <mergeCell ref="R15:S15"/>
    <mergeCell ref="R16:S16"/>
    <mergeCell ref="R17:S17"/>
    <mergeCell ref="I20:O20"/>
    <mergeCell ref="R18:S18"/>
    <mergeCell ref="R19:S19"/>
    <mergeCell ref="U17:V17"/>
    <mergeCell ref="U15:V15"/>
    <mergeCell ref="U16:V16"/>
    <mergeCell ref="I17:O17"/>
    <mergeCell ref="R14:S14"/>
    <mergeCell ref="Q6:Q23"/>
    <mergeCell ref="Y14:AE14"/>
    <mergeCell ref="G23:H23"/>
    <mergeCell ref="G22:H22"/>
    <mergeCell ref="I21:O21"/>
    <mergeCell ref="G18:H18"/>
    <mergeCell ref="I23:O23"/>
    <mergeCell ref="G21:H21"/>
    <mergeCell ref="G29:H29"/>
    <mergeCell ref="G24:H24"/>
    <mergeCell ref="I25:O25"/>
    <mergeCell ref="I26:O26"/>
    <mergeCell ref="G26:H26"/>
    <mergeCell ref="G28:H28"/>
    <mergeCell ref="G25:H25"/>
    <mergeCell ref="I28:O28"/>
    <mergeCell ref="G27:H27"/>
    <mergeCell ref="I27:O27"/>
    <mergeCell ref="U21:V21"/>
    <mergeCell ref="I24:O24"/>
    <mergeCell ref="R21:S21"/>
    <mergeCell ref="R22:S22"/>
    <mergeCell ref="Y25:AE25"/>
    <mergeCell ref="U22:V22"/>
    <mergeCell ref="W21:X21"/>
    <mergeCell ref="R23:T23"/>
    <mergeCell ref="Q24:Q51"/>
    <mergeCell ref="R26:S26"/>
    <mergeCell ref="Y26:AE26"/>
    <mergeCell ref="G20:H20"/>
    <mergeCell ref="I22:O22"/>
    <mergeCell ref="Y20:AE20"/>
    <mergeCell ref="R20:S20"/>
    <mergeCell ref="Y19:AE19"/>
    <mergeCell ref="U19:V19"/>
    <mergeCell ref="R24:S24"/>
    <mergeCell ref="Y22:AE22"/>
    <mergeCell ref="Y21:AE21"/>
    <mergeCell ref="W27:X27"/>
    <mergeCell ref="Y27:AE27"/>
    <mergeCell ref="R27:S27"/>
    <mergeCell ref="Y23:AE23"/>
    <mergeCell ref="W22:X22"/>
    <mergeCell ref="Y24:AE24"/>
    <mergeCell ref="W24:X24"/>
    <mergeCell ref="W25:X25"/>
    <mergeCell ref="U23:V23"/>
    <mergeCell ref="U26:V26"/>
    <mergeCell ref="W26:X26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33:X33"/>
    <mergeCell ref="W32:X32"/>
    <mergeCell ref="U30:V30"/>
    <mergeCell ref="W29:X29"/>
    <mergeCell ref="Y29:AE29"/>
    <mergeCell ref="W30:X30"/>
    <mergeCell ref="Y30:AE30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4:X34"/>
    <mergeCell ref="U38:V38"/>
    <mergeCell ref="W38:X38"/>
    <mergeCell ref="U37:V37"/>
    <mergeCell ref="I44:O44"/>
    <mergeCell ref="R39:S39"/>
    <mergeCell ref="I40:O40"/>
    <mergeCell ref="U36:V36"/>
    <mergeCell ref="U39:V39"/>
    <mergeCell ref="I38:O38"/>
    <mergeCell ref="I33:O33"/>
    <mergeCell ref="R29:S29"/>
    <mergeCell ref="I30:O30"/>
    <mergeCell ref="R33:S33"/>
    <mergeCell ref="R34:S34"/>
    <mergeCell ref="R35:S35"/>
    <mergeCell ref="I31:O31"/>
    <mergeCell ref="I34:O34"/>
    <mergeCell ref="I32:O32"/>
    <mergeCell ref="I35:O35"/>
    <mergeCell ref="R40:S40"/>
    <mergeCell ref="Y48:AE48"/>
    <mergeCell ref="I29:O29"/>
    <mergeCell ref="R31:S31"/>
    <mergeCell ref="U33:V33"/>
    <mergeCell ref="R36:S36"/>
    <mergeCell ref="U34:V34"/>
    <mergeCell ref="U31:V31"/>
    <mergeCell ref="U35:V35"/>
    <mergeCell ref="R41:S41"/>
    <mergeCell ref="Y45:AE45"/>
    <mergeCell ref="U49:V49"/>
    <mergeCell ref="R47:S47"/>
    <mergeCell ref="Y49:AE49"/>
    <mergeCell ref="Y44:AE44"/>
    <mergeCell ref="U43:V43"/>
    <mergeCell ref="Y47:AE47"/>
    <mergeCell ref="U46:V46"/>
    <mergeCell ref="R44:S44"/>
    <mergeCell ref="W43:X43"/>
    <mergeCell ref="Y41:AE41"/>
    <mergeCell ref="W41:X41"/>
    <mergeCell ref="U47:V47"/>
    <mergeCell ref="U41:V41"/>
    <mergeCell ref="U40:V40"/>
    <mergeCell ref="Y40:AE40"/>
    <mergeCell ref="Y43:AE43"/>
    <mergeCell ref="W44:X44"/>
    <mergeCell ref="Y46:AE46"/>
    <mergeCell ref="W45:X45"/>
    <mergeCell ref="Y58:AE58"/>
    <mergeCell ref="Y50:AE50"/>
    <mergeCell ref="W50:X50"/>
    <mergeCell ref="W49:X49"/>
    <mergeCell ref="W40:X40"/>
    <mergeCell ref="W57:X57"/>
    <mergeCell ref="Y55:AE55"/>
    <mergeCell ref="W51:X51"/>
    <mergeCell ref="W53:X53"/>
    <mergeCell ref="Y53:AE53"/>
    <mergeCell ref="Y61:AE61"/>
    <mergeCell ref="Y52:AE52"/>
    <mergeCell ref="Y64:AE64"/>
    <mergeCell ref="W54:X54"/>
    <mergeCell ref="Y57:AE57"/>
    <mergeCell ref="Y59:AE59"/>
    <mergeCell ref="W64:X64"/>
    <mergeCell ref="Y56:AE56"/>
    <mergeCell ref="Y63:AE63"/>
    <mergeCell ref="Y54:AE54"/>
    <mergeCell ref="Y65:AE65"/>
    <mergeCell ref="Y62:AE62"/>
    <mergeCell ref="W65:X65"/>
    <mergeCell ref="U62:V62"/>
    <mergeCell ref="U64:V64"/>
    <mergeCell ref="U63:V63"/>
    <mergeCell ref="W63:X63"/>
    <mergeCell ref="W62:X62"/>
    <mergeCell ref="U65:V65"/>
    <mergeCell ref="R42:S42"/>
    <mergeCell ref="U42:V42"/>
    <mergeCell ref="I47:O47"/>
    <mergeCell ref="G46:H46"/>
    <mergeCell ref="R45:S45"/>
    <mergeCell ref="U45:V45"/>
    <mergeCell ref="I46:O46"/>
    <mergeCell ref="I43:O43"/>
    <mergeCell ref="R43:S43"/>
    <mergeCell ref="R46:S46"/>
    <mergeCell ref="U48:V48"/>
    <mergeCell ref="R49:S49"/>
    <mergeCell ref="U59:V59"/>
    <mergeCell ref="I59:O59"/>
    <mergeCell ref="I50:O50"/>
    <mergeCell ref="I49:O49"/>
    <mergeCell ref="R50:S50"/>
    <mergeCell ref="R56:S56"/>
    <mergeCell ref="Q52:Q65"/>
    <mergeCell ref="U61:V61"/>
    <mergeCell ref="W56:X56"/>
    <mergeCell ref="W61:X61"/>
    <mergeCell ref="G54:H54"/>
    <mergeCell ref="W47:X47"/>
    <mergeCell ref="R48:S48"/>
    <mergeCell ref="R55:S55"/>
    <mergeCell ref="R54:S54"/>
    <mergeCell ref="R59:S59"/>
    <mergeCell ref="U52:V52"/>
    <mergeCell ref="U60:V60"/>
    <mergeCell ref="Y42:AE42"/>
    <mergeCell ref="W60:X60"/>
    <mergeCell ref="W46:X46"/>
    <mergeCell ref="U44:V44"/>
    <mergeCell ref="W48:X48"/>
    <mergeCell ref="W58:X58"/>
    <mergeCell ref="Y51:AE51"/>
    <mergeCell ref="Y60:AE60"/>
    <mergeCell ref="U51:V51"/>
    <mergeCell ref="U50:V50"/>
    <mergeCell ref="W42:X42"/>
    <mergeCell ref="W39:X39"/>
    <mergeCell ref="I55:O55"/>
    <mergeCell ref="U55:V55"/>
    <mergeCell ref="I56:O56"/>
    <mergeCell ref="W59:X59"/>
    <mergeCell ref="W52:X52"/>
    <mergeCell ref="U58:V58"/>
    <mergeCell ref="W55:X55"/>
    <mergeCell ref="U54:V54"/>
    <mergeCell ref="G79:H79"/>
    <mergeCell ref="I79:O79"/>
    <mergeCell ref="R64:S64"/>
    <mergeCell ref="E48:F48"/>
    <mergeCell ref="R60:S60"/>
    <mergeCell ref="I65:O65"/>
    <mergeCell ref="I60:O60"/>
    <mergeCell ref="I78:O78"/>
    <mergeCell ref="I76:O76"/>
    <mergeCell ref="I57:O57"/>
    <mergeCell ref="I69:O69"/>
    <mergeCell ref="R52:S52"/>
    <mergeCell ref="R53:S53"/>
    <mergeCell ref="G58:H58"/>
    <mergeCell ref="R57:S57"/>
    <mergeCell ref="I67:O67"/>
    <mergeCell ref="I61:O61"/>
    <mergeCell ref="R61:S61"/>
    <mergeCell ref="G61:H61"/>
    <mergeCell ref="I66:O66"/>
    <mergeCell ref="W68:X68"/>
    <mergeCell ref="E76:F76"/>
    <mergeCell ref="I75:O75"/>
    <mergeCell ref="I70:O70"/>
    <mergeCell ref="G70:H70"/>
    <mergeCell ref="G73:H73"/>
    <mergeCell ref="I72:O72"/>
    <mergeCell ref="E74:F74"/>
    <mergeCell ref="I74:O74"/>
    <mergeCell ref="Q68:T68"/>
    <mergeCell ref="U68:V68"/>
    <mergeCell ref="G75:H75"/>
    <mergeCell ref="E70:F70"/>
    <mergeCell ref="B79:D79"/>
    <mergeCell ref="E79:F79"/>
    <mergeCell ref="I77:O77"/>
    <mergeCell ref="G76:H76"/>
    <mergeCell ref="G72:H72"/>
    <mergeCell ref="G77:H77"/>
    <mergeCell ref="E75:F75"/>
    <mergeCell ref="I73:O73"/>
    <mergeCell ref="G71:H71"/>
    <mergeCell ref="B69:C69"/>
    <mergeCell ref="I68:O68"/>
    <mergeCell ref="I71:O71"/>
    <mergeCell ref="B71:C71"/>
    <mergeCell ref="G68:H68"/>
    <mergeCell ref="G69:H69"/>
    <mergeCell ref="E72:F72"/>
    <mergeCell ref="E69:F69"/>
    <mergeCell ref="E73:F73"/>
    <mergeCell ref="B72:C72"/>
    <mergeCell ref="B68:C68"/>
    <mergeCell ref="B73:C73"/>
    <mergeCell ref="E68:F68"/>
    <mergeCell ref="I63:O63"/>
    <mergeCell ref="G65:H65"/>
    <mergeCell ref="E64:F64"/>
    <mergeCell ref="B67:C67"/>
    <mergeCell ref="E67:F67"/>
    <mergeCell ref="E71:F71"/>
    <mergeCell ref="B70:C70"/>
    <mergeCell ref="G67:H67"/>
    <mergeCell ref="R63:S63"/>
    <mergeCell ref="G55:H55"/>
    <mergeCell ref="R58:S58"/>
    <mergeCell ref="G64:H64"/>
    <mergeCell ref="R62:S62"/>
    <mergeCell ref="B61:C61"/>
    <mergeCell ref="E61:F61"/>
    <mergeCell ref="E59:F59"/>
    <mergeCell ref="G62:H62"/>
    <mergeCell ref="I48:O48"/>
    <mergeCell ref="G47:H47"/>
    <mergeCell ref="E45:F45"/>
    <mergeCell ref="E46:F46"/>
    <mergeCell ref="G59:H59"/>
    <mergeCell ref="G63:H63"/>
    <mergeCell ref="I45:O45"/>
    <mergeCell ref="G45:H45"/>
    <mergeCell ref="I53:O53"/>
    <mergeCell ref="I62:O62"/>
    <mergeCell ref="G48:H48"/>
    <mergeCell ref="G37:H37"/>
    <mergeCell ref="B54:C54"/>
    <mergeCell ref="G52:H52"/>
    <mergeCell ref="E53:F53"/>
    <mergeCell ref="E52:F52"/>
    <mergeCell ref="B53:C53"/>
    <mergeCell ref="E54:F54"/>
    <mergeCell ref="B45:C45"/>
    <mergeCell ref="G41:H41"/>
    <mergeCell ref="B43:C43"/>
    <mergeCell ref="G19:H19"/>
    <mergeCell ref="E12:F12"/>
    <mergeCell ref="G56:H56"/>
    <mergeCell ref="G49:H49"/>
    <mergeCell ref="E44:F44"/>
    <mergeCell ref="I19:O19"/>
    <mergeCell ref="I41:O41"/>
    <mergeCell ref="E42:F42"/>
    <mergeCell ref="I42:O42"/>
    <mergeCell ref="G44:H44"/>
    <mergeCell ref="B66:C66"/>
    <mergeCell ref="E65:F65"/>
    <mergeCell ref="E66:F66"/>
    <mergeCell ref="G66:H66"/>
    <mergeCell ref="U56:V56"/>
    <mergeCell ref="B12:C12"/>
    <mergeCell ref="E41:F41"/>
    <mergeCell ref="G60:H60"/>
    <mergeCell ref="G51:H51"/>
    <mergeCell ref="G50:H50"/>
    <mergeCell ref="I64:O64"/>
    <mergeCell ref="R65:T65"/>
    <mergeCell ref="B60:C60"/>
    <mergeCell ref="U57:V57"/>
    <mergeCell ref="I54:O54"/>
    <mergeCell ref="R51:T51"/>
    <mergeCell ref="I52:O52"/>
    <mergeCell ref="U53:V53"/>
    <mergeCell ref="I58:O58"/>
    <mergeCell ref="G57:H57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  <ignoredErrors>
    <ignoredError sqref="G38:H39 W7:X21 W52:X64 W46:X50 W22 G20:H22 W6 G41:H44 G63:H64 G75:H78 G33:H34 G35 G50:H54 G47:H48 H46 G13:H16 G11:H11 G56:H60 G18:H18 G36:H36 G24:H31 G8:H9 W24:X44 G66:H73 G6:H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2"/>
  <sheetViews>
    <sheetView showZeros="0" view="pageBreakPreview" zoomScaleSheetLayoutView="100" zoomScalePageLayoutView="0" workbookViewId="0" topLeftCell="A1">
      <selection activeCell="AI19" sqref="AI19:AJ19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1038</v>
      </c>
      <c r="B1" s="161"/>
      <c r="C1" s="161"/>
      <c r="D1" s="645" t="s">
        <v>1039</v>
      </c>
      <c r="E1" s="646"/>
      <c r="F1" s="646"/>
      <c r="G1" s="28" t="s">
        <v>1040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208</v>
      </c>
      <c r="L2" s="513">
        <f>'集計表'!M2</f>
        <v>-1</v>
      </c>
      <c r="M2" s="514"/>
      <c r="N2" s="514"/>
      <c r="O2" s="514"/>
      <c r="P2" s="73" t="s">
        <v>984</v>
      </c>
      <c r="Q2" s="6" t="s">
        <v>209</v>
      </c>
      <c r="R2" s="498">
        <f>'集計表'!S2</f>
        <v>0</v>
      </c>
      <c r="S2" s="498"/>
      <c r="T2" s="7" t="s">
        <v>210</v>
      </c>
      <c r="U2" s="8" t="s">
        <v>211</v>
      </c>
      <c r="V2" s="493" t="s">
        <v>212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648">
        <f>'集計表'!E3</f>
        <v>0</v>
      </c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50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213</v>
      </c>
      <c r="AB4" s="502">
        <f>SUM(G61,W72)</f>
        <v>0</v>
      </c>
      <c r="AC4" s="501"/>
      <c r="AD4" s="501"/>
      <c r="AE4" s="9" t="s">
        <v>214</v>
      </c>
    </row>
    <row r="5" spans="1:31" ht="12.75" customHeight="1">
      <c r="A5" s="12"/>
      <c r="B5" s="519" t="s">
        <v>249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250</v>
      </c>
      <c r="J5" s="496"/>
      <c r="K5" s="496"/>
      <c r="L5" s="496"/>
      <c r="M5" s="496"/>
      <c r="N5" s="496"/>
      <c r="O5" s="497"/>
      <c r="Q5" s="13"/>
      <c r="R5" s="519" t="s">
        <v>249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250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1043</v>
      </c>
      <c r="B6" s="399" t="s">
        <v>530</v>
      </c>
      <c r="C6" s="400"/>
      <c r="D6" s="59"/>
      <c r="E6" s="641">
        <v>360</v>
      </c>
      <c r="F6" s="642"/>
      <c r="G6" s="608">
        <f>IF(D6="","",ROUND(E6*$D$4,-1))</f>
      </c>
      <c r="H6" s="609"/>
      <c r="I6" s="516" t="s">
        <v>2235</v>
      </c>
      <c r="J6" s="517"/>
      <c r="K6" s="517"/>
      <c r="L6" s="517"/>
      <c r="M6" s="517"/>
      <c r="N6" s="517"/>
      <c r="O6" s="518"/>
      <c r="Q6" s="386" t="s">
        <v>1044</v>
      </c>
      <c r="R6" s="451" t="s">
        <v>559</v>
      </c>
      <c r="S6" s="442"/>
      <c r="T6" s="59"/>
      <c r="U6" s="637">
        <v>130</v>
      </c>
      <c r="V6" s="638"/>
      <c r="W6" s="608">
        <f>IF(T6="","",ROUND(U6*$D$4,-1))</f>
      </c>
      <c r="X6" s="609"/>
      <c r="Y6" s="516" t="s">
        <v>2271</v>
      </c>
      <c r="Z6" s="517"/>
      <c r="AA6" s="517"/>
      <c r="AB6" s="517"/>
      <c r="AC6" s="517"/>
      <c r="AD6" s="517"/>
      <c r="AE6" s="518"/>
    </row>
    <row r="7" spans="1:31" ht="12.75" customHeight="1">
      <c r="A7" s="387"/>
      <c r="B7" s="392" t="s">
        <v>531</v>
      </c>
      <c r="C7" s="381"/>
      <c r="D7" s="60"/>
      <c r="E7" s="610">
        <v>410</v>
      </c>
      <c r="F7" s="611"/>
      <c r="G7" s="602">
        <f>IF(D7="","",ROUND(E7*$D$4,-1))</f>
      </c>
      <c r="H7" s="603"/>
      <c r="I7" s="423" t="s">
        <v>2236</v>
      </c>
      <c r="J7" s="424"/>
      <c r="K7" s="424"/>
      <c r="L7" s="424"/>
      <c r="M7" s="424"/>
      <c r="N7" s="424"/>
      <c r="O7" s="425"/>
      <c r="Q7" s="387"/>
      <c r="R7" s="450" t="s">
        <v>517</v>
      </c>
      <c r="S7" s="438"/>
      <c r="T7" s="60"/>
      <c r="U7" s="600">
        <v>470</v>
      </c>
      <c r="V7" s="601"/>
      <c r="W7" s="602">
        <f aca="true" t="shared" si="0" ref="W7:W24">IF(T7="","",ROUND(U7*$D$4,-1))</f>
      </c>
      <c r="X7" s="603"/>
      <c r="Y7" s="423" t="s">
        <v>2272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392" t="s">
        <v>532</v>
      </c>
      <c r="C8" s="381"/>
      <c r="D8" s="95"/>
      <c r="E8" s="610">
        <v>500</v>
      </c>
      <c r="F8" s="611"/>
      <c r="G8" s="602">
        <f aca="true" t="shared" si="1" ref="G8:G20">IF(D8="","",ROUND(E8*$D$4,-1))</f>
      </c>
      <c r="H8" s="603"/>
      <c r="I8" s="423" t="s">
        <v>251</v>
      </c>
      <c r="J8" s="424"/>
      <c r="K8" s="424"/>
      <c r="L8" s="424"/>
      <c r="M8" s="424"/>
      <c r="N8" s="424"/>
      <c r="O8" s="425"/>
      <c r="Q8" s="387"/>
      <c r="R8" s="450" t="s">
        <v>560</v>
      </c>
      <c r="S8" s="438"/>
      <c r="T8" s="95"/>
      <c r="U8" s="600">
        <v>300</v>
      </c>
      <c r="V8" s="601"/>
      <c r="W8" s="602">
        <f t="shared" si="0"/>
      </c>
      <c r="X8" s="603"/>
      <c r="Y8" s="423" t="s">
        <v>2273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533</v>
      </c>
      <c r="C9" s="381"/>
      <c r="D9" s="95"/>
      <c r="E9" s="610">
        <v>200</v>
      </c>
      <c r="F9" s="611"/>
      <c r="G9" s="602">
        <f t="shared" si="1"/>
      </c>
      <c r="H9" s="603"/>
      <c r="I9" s="423" t="s">
        <v>252</v>
      </c>
      <c r="J9" s="424"/>
      <c r="K9" s="424"/>
      <c r="L9" s="424"/>
      <c r="M9" s="424"/>
      <c r="N9" s="424"/>
      <c r="O9" s="425"/>
      <c r="Q9" s="387"/>
      <c r="R9" s="450" t="s">
        <v>561</v>
      </c>
      <c r="S9" s="438"/>
      <c r="T9" s="95"/>
      <c r="U9" s="600">
        <v>160</v>
      </c>
      <c r="V9" s="601"/>
      <c r="W9" s="602">
        <f t="shared" si="0"/>
      </c>
      <c r="X9" s="603"/>
      <c r="Y9" s="423" t="s">
        <v>2274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534</v>
      </c>
      <c r="C10" s="381"/>
      <c r="D10" s="95"/>
      <c r="E10" s="610">
        <v>400</v>
      </c>
      <c r="F10" s="611"/>
      <c r="G10" s="602">
        <f t="shared" si="1"/>
      </c>
      <c r="H10" s="603"/>
      <c r="I10" s="423" t="s">
        <v>253</v>
      </c>
      <c r="J10" s="424"/>
      <c r="K10" s="424"/>
      <c r="L10" s="424"/>
      <c r="M10" s="424"/>
      <c r="N10" s="424"/>
      <c r="O10" s="425"/>
      <c r="Q10" s="387"/>
      <c r="R10" s="450" t="s">
        <v>562</v>
      </c>
      <c r="S10" s="438"/>
      <c r="T10" s="95"/>
      <c r="U10" s="600">
        <v>360</v>
      </c>
      <c r="V10" s="601"/>
      <c r="W10" s="602">
        <f t="shared" si="0"/>
      </c>
      <c r="X10" s="603"/>
      <c r="Y10" s="423" t="s">
        <v>2275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535</v>
      </c>
      <c r="C11" s="381"/>
      <c r="D11" s="95"/>
      <c r="E11" s="610">
        <v>320</v>
      </c>
      <c r="F11" s="611"/>
      <c r="G11" s="602">
        <f t="shared" si="1"/>
      </c>
      <c r="H11" s="603"/>
      <c r="I11" s="423" t="s">
        <v>254</v>
      </c>
      <c r="J11" s="424"/>
      <c r="K11" s="424"/>
      <c r="L11" s="424"/>
      <c r="M11" s="424"/>
      <c r="N11" s="424"/>
      <c r="O11" s="425"/>
      <c r="Q11" s="387"/>
      <c r="R11" s="450" t="s">
        <v>563</v>
      </c>
      <c r="S11" s="438"/>
      <c r="T11" s="95"/>
      <c r="U11" s="600">
        <v>390</v>
      </c>
      <c r="V11" s="601"/>
      <c r="W11" s="602">
        <f t="shared" si="0"/>
      </c>
      <c r="X11" s="603"/>
      <c r="Y11" s="423" t="s">
        <v>2276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536</v>
      </c>
      <c r="C12" s="381"/>
      <c r="D12" s="95"/>
      <c r="E12" s="610">
        <v>220</v>
      </c>
      <c r="F12" s="611"/>
      <c r="G12" s="602">
        <f t="shared" si="1"/>
      </c>
      <c r="H12" s="603"/>
      <c r="I12" s="423" t="s">
        <v>255</v>
      </c>
      <c r="J12" s="424"/>
      <c r="K12" s="424"/>
      <c r="L12" s="424"/>
      <c r="M12" s="424"/>
      <c r="N12" s="424"/>
      <c r="O12" s="425"/>
      <c r="Q12" s="387"/>
      <c r="R12" s="450" t="s">
        <v>564</v>
      </c>
      <c r="S12" s="438"/>
      <c r="T12" s="95"/>
      <c r="U12" s="600">
        <v>510</v>
      </c>
      <c r="V12" s="601"/>
      <c r="W12" s="602">
        <f t="shared" si="0"/>
      </c>
      <c r="X12" s="603"/>
      <c r="Y12" s="423" t="s">
        <v>256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859</v>
      </c>
      <c r="C13" s="381"/>
      <c r="D13" s="95"/>
      <c r="E13" s="610">
        <v>340</v>
      </c>
      <c r="F13" s="611"/>
      <c r="G13" s="602">
        <f t="shared" si="1"/>
      </c>
      <c r="H13" s="603"/>
      <c r="I13" s="423" t="s">
        <v>861</v>
      </c>
      <c r="J13" s="424"/>
      <c r="K13" s="424"/>
      <c r="L13" s="424"/>
      <c r="M13" s="424"/>
      <c r="N13" s="424"/>
      <c r="O13" s="425"/>
      <c r="Q13" s="387"/>
      <c r="R13" s="450" t="s">
        <v>565</v>
      </c>
      <c r="S13" s="438"/>
      <c r="T13" s="95"/>
      <c r="U13" s="600">
        <v>440</v>
      </c>
      <c r="V13" s="601"/>
      <c r="W13" s="602">
        <f t="shared" si="0"/>
      </c>
      <c r="X13" s="603"/>
      <c r="Y13" s="423" t="s">
        <v>2277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860</v>
      </c>
      <c r="C14" s="381"/>
      <c r="D14" s="95"/>
      <c r="E14" s="610">
        <v>200</v>
      </c>
      <c r="F14" s="611"/>
      <c r="G14" s="602">
        <f t="shared" si="1"/>
      </c>
      <c r="H14" s="603"/>
      <c r="I14" s="423" t="s">
        <v>2237</v>
      </c>
      <c r="J14" s="424"/>
      <c r="K14" s="424"/>
      <c r="L14" s="424"/>
      <c r="M14" s="424"/>
      <c r="N14" s="424"/>
      <c r="O14" s="425"/>
      <c r="Q14" s="387"/>
      <c r="R14" s="450" t="s">
        <v>1460</v>
      </c>
      <c r="S14" s="438"/>
      <c r="T14" s="95"/>
      <c r="U14" s="600">
        <v>270</v>
      </c>
      <c r="V14" s="601"/>
      <c r="W14" s="602">
        <f t="shared" si="0"/>
      </c>
      <c r="X14" s="603"/>
      <c r="Y14" s="423" t="s">
        <v>1462</v>
      </c>
      <c r="Z14" s="424"/>
      <c r="AA14" s="424"/>
      <c r="AB14" s="424"/>
      <c r="AC14" s="424"/>
      <c r="AD14" s="424"/>
      <c r="AE14" s="425"/>
    </row>
    <row r="15" spans="1:31" ht="12.75" customHeight="1">
      <c r="A15" s="387"/>
      <c r="B15" s="392" t="s">
        <v>538</v>
      </c>
      <c r="C15" s="381"/>
      <c r="D15" s="95"/>
      <c r="E15" s="610">
        <v>370</v>
      </c>
      <c r="F15" s="611"/>
      <c r="G15" s="602">
        <f t="shared" si="1"/>
      </c>
      <c r="H15" s="603"/>
      <c r="I15" s="423" t="s">
        <v>257</v>
      </c>
      <c r="J15" s="424"/>
      <c r="K15" s="424"/>
      <c r="L15" s="424"/>
      <c r="M15" s="424"/>
      <c r="N15" s="424"/>
      <c r="O15" s="425"/>
      <c r="Q15" s="387"/>
      <c r="R15" s="450" t="s">
        <v>1461</v>
      </c>
      <c r="S15" s="438"/>
      <c r="T15" s="95"/>
      <c r="U15" s="600">
        <v>280</v>
      </c>
      <c r="V15" s="601"/>
      <c r="W15" s="602">
        <f>IF(T15="","",ROUND(U15*$D$4,-1))</f>
      </c>
      <c r="X15" s="603"/>
      <c r="Y15" s="423" t="s">
        <v>1463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392" t="s">
        <v>1279</v>
      </c>
      <c r="C16" s="381"/>
      <c r="D16" s="95"/>
      <c r="E16" s="610">
        <v>360</v>
      </c>
      <c r="F16" s="611"/>
      <c r="G16" s="602">
        <f>IF(D16="","",ROUND(E16*$D$4,-1))</f>
      </c>
      <c r="H16" s="603"/>
      <c r="I16" s="423" t="s">
        <v>1350</v>
      </c>
      <c r="J16" s="424"/>
      <c r="K16" s="424"/>
      <c r="L16" s="424"/>
      <c r="M16" s="424"/>
      <c r="N16" s="424"/>
      <c r="O16" s="425"/>
      <c r="Q16" s="387"/>
      <c r="R16" s="450" t="s">
        <v>567</v>
      </c>
      <c r="S16" s="438"/>
      <c r="T16" s="95"/>
      <c r="U16" s="600">
        <v>310</v>
      </c>
      <c r="V16" s="601"/>
      <c r="W16" s="602">
        <f t="shared" si="0"/>
      </c>
      <c r="X16" s="603"/>
      <c r="Y16" s="423" t="s">
        <v>2278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1280</v>
      </c>
      <c r="C17" s="381"/>
      <c r="D17" s="95"/>
      <c r="E17" s="610">
        <v>280</v>
      </c>
      <c r="F17" s="611"/>
      <c r="G17" s="602">
        <f t="shared" si="1"/>
      </c>
      <c r="H17" s="603"/>
      <c r="I17" s="423" t="s">
        <v>1351</v>
      </c>
      <c r="J17" s="424"/>
      <c r="K17" s="424"/>
      <c r="L17" s="424"/>
      <c r="M17" s="424"/>
      <c r="N17" s="424"/>
      <c r="O17" s="425"/>
      <c r="Q17" s="387"/>
      <c r="R17" s="450" t="s">
        <v>874</v>
      </c>
      <c r="S17" s="438"/>
      <c r="T17" s="95"/>
      <c r="U17" s="600">
        <v>270</v>
      </c>
      <c r="V17" s="601"/>
      <c r="W17" s="602">
        <f t="shared" si="0"/>
      </c>
      <c r="X17" s="603"/>
      <c r="Y17" s="423" t="s">
        <v>2436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540</v>
      </c>
      <c r="C18" s="381"/>
      <c r="D18" s="95"/>
      <c r="E18" s="610">
        <v>430</v>
      </c>
      <c r="F18" s="611"/>
      <c r="G18" s="602">
        <f t="shared" si="1"/>
      </c>
      <c r="H18" s="603"/>
      <c r="I18" s="423" t="s">
        <v>258</v>
      </c>
      <c r="J18" s="424"/>
      <c r="K18" s="424"/>
      <c r="L18" s="424"/>
      <c r="M18" s="424"/>
      <c r="N18" s="424"/>
      <c r="O18" s="425"/>
      <c r="Q18" s="387"/>
      <c r="R18" s="450" t="s">
        <v>875</v>
      </c>
      <c r="S18" s="438"/>
      <c r="T18" s="95"/>
      <c r="U18" s="600">
        <v>240</v>
      </c>
      <c r="V18" s="601"/>
      <c r="W18" s="602">
        <f t="shared" si="0"/>
      </c>
      <c r="X18" s="603"/>
      <c r="Y18" s="423" t="s">
        <v>2279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541</v>
      </c>
      <c r="C19" s="381"/>
      <c r="D19" s="95"/>
      <c r="E19" s="610">
        <v>400</v>
      </c>
      <c r="F19" s="611"/>
      <c r="G19" s="602">
        <f t="shared" si="1"/>
      </c>
      <c r="H19" s="603"/>
      <c r="I19" s="423" t="s">
        <v>2238</v>
      </c>
      <c r="J19" s="424"/>
      <c r="K19" s="424"/>
      <c r="L19" s="424"/>
      <c r="M19" s="424"/>
      <c r="N19" s="424"/>
      <c r="O19" s="425"/>
      <c r="Q19" s="387"/>
      <c r="R19" s="450" t="s">
        <v>2435</v>
      </c>
      <c r="S19" s="438"/>
      <c r="T19" s="95"/>
      <c r="U19" s="600">
        <v>350</v>
      </c>
      <c r="V19" s="601"/>
      <c r="W19" s="602">
        <f>IF(T19="","",ROUND(U19*$D$4,-1))</f>
      </c>
      <c r="X19" s="603"/>
      <c r="Y19" s="423" t="s">
        <v>2437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404" t="s">
        <v>542</v>
      </c>
      <c r="C20" s="405"/>
      <c r="D20" s="95"/>
      <c r="E20" s="610">
        <v>290</v>
      </c>
      <c r="F20" s="611"/>
      <c r="G20" s="612">
        <f t="shared" si="1"/>
      </c>
      <c r="H20" s="613"/>
      <c r="I20" s="423" t="s">
        <v>2239</v>
      </c>
      <c r="J20" s="424"/>
      <c r="K20" s="424"/>
      <c r="L20" s="424"/>
      <c r="M20" s="424"/>
      <c r="N20" s="424"/>
      <c r="O20" s="425"/>
      <c r="Q20" s="387"/>
      <c r="R20" s="450" t="s">
        <v>569</v>
      </c>
      <c r="S20" s="438"/>
      <c r="T20" s="95"/>
      <c r="U20" s="600">
        <v>250</v>
      </c>
      <c r="V20" s="601"/>
      <c r="W20" s="602">
        <f t="shared" si="0"/>
      </c>
      <c r="X20" s="603"/>
      <c r="Y20" s="423" t="s">
        <v>2280</v>
      </c>
      <c r="Z20" s="424"/>
      <c r="AA20" s="424"/>
      <c r="AB20" s="424"/>
      <c r="AC20" s="424"/>
      <c r="AD20" s="424"/>
      <c r="AE20" s="425"/>
    </row>
    <row r="21" spans="1:31" ht="12.75" customHeight="1">
      <c r="A21" s="647"/>
      <c r="B21" s="406" t="s">
        <v>999</v>
      </c>
      <c r="C21" s="407"/>
      <c r="D21" s="408"/>
      <c r="E21" s="604">
        <f>SUBTOTAL(9,E6:F20)</f>
        <v>5080</v>
      </c>
      <c r="F21" s="605"/>
      <c r="G21" s="435">
        <f>SUBTOTAL(9,G6:H20)</f>
        <v>0</v>
      </c>
      <c r="H21" s="436"/>
      <c r="I21" s="415"/>
      <c r="J21" s="416"/>
      <c r="K21" s="416"/>
      <c r="L21" s="416"/>
      <c r="M21" s="416"/>
      <c r="N21" s="416"/>
      <c r="O21" s="417"/>
      <c r="Q21" s="387"/>
      <c r="R21" s="450" t="s">
        <v>570</v>
      </c>
      <c r="S21" s="438"/>
      <c r="T21" s="95"/>
      <c r="U21" s="600">
        <v>220</v>
      </c>
      <c r="V21" s="601"/>
      <c r="W21" s="602">
        <f t="shared" si="0"/>
      </c>
      <c r="X21" s="603"/>
      <c r="Y21" s="423" t="s">
        <v>2281</v>
      </c>
      <c r="Z21" s="424"/>
      <c r="AA21" s="424"/>
      <c r="AB21" s="424"/>
      <c r="AC21" s="424"/>
      <c r="AD21" s="424"/>
      <c r="AE21" s="425"/>
    </row>
    <row r="22" spans="1:31" ht="12.75" customHeight="1">
      <c r="A22" s="386" t="s">
        <v>1045</v>
      </c>
      <c r="B22" s="400" t="s">
        <v>835</v>
      </c>
      <c r="C22" s="400"/>
      <c r="D22" s="59"/>
      <c r="E22" s="641">
        <v>300</v>
      </c>
      <c r="F22" s="642"/>
      <c r="G22" s="608">
        <f>IF(D22="","",ROUND(E22*$D$4,-1))</f>
      </c>
      <c r="H22" s="609"/>
      <c r="I22" s="516" t="s">
        <v>2454</v>
      </c>
      <c r="J22" s="517"/>
      <c r="K22" s="517"/>
      <c r="L22" s="517"/>
      <c r="M22" s="517"/>
      <c r="N22" s="517"/>
      <c r="O22" s="518"/>
      <c r="Q22" s="387"/>
      <c r="R22" s="450" t="s">
        <v>571</v>
      </c>
      <c r="S22" s="438"/>
      <c r="T22" s="95"/>
      <c r="U22" s="600">
        <v>380</v>
      </c>
      <c r="V22" s="601"/>
      <c r="W22" s="602">
        <f t="shared" si="0"/>
      </c>
      <c r="X22" s="603"/>
      <c r="Y22" s="423" t="s">
        <v>259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381" t="s">
        <v>2456</v>
      </c>
      <c r="C23" s="381"/>
      <c r="D23" s="65"/>
      <c r="E23" s="610">
        <v>350</v>
      </c>
      <c r="F23" s="611"/>
      <c r="G23" s="602">
        <f>IF(D23="","",ROUND(E23*$D$4,-1))</f>
      </c>
      <c r="H23" s="603"/>
      <c r="I23" s="484" t="s">
        <v>2455</v>
      </c>
      <c r="J23" s="485"/>
      <c r="K23" s="485"/>
      <c r="L23" s="485"/>
      <c r="M23" s="485"/>
      <c r="N23" s="485"/>
      <c r="O23" s="486"/>
      <c r="Q23" s="387"/>
      <c r="R23" s="450" t="s">
        <v>572</v>
      </c>
      <c r="S23" s="438"/>
      <c r="T23" s="95"/>
      <c r="U23" s="600">
        <v>370</v>
      </c>
      <c r="V23" s="601"/>
      <c r="W23" s="602">
        <f t="shared" si="0"/>
      </c>
      <c r="X23" s="603"/>
      <c r="Y23" s="423" t="s">
        <v>260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381" t="s">
        <v>544</v>
      </c>
      <c r="C24" s="381"/>
      <c r="D24" s="60"/>
      <c r="E24" s="610">
        <v>280</v>
      </c>
      <c r="F24" s="611"/>
      <c r="G24" s="602">
        <f aca="true" t="shared" si="2" ref="G24:G45">IF(D24="","",ROUND(E24*$D$4,-1))</f>
      </c>
      <c r="H24" s="603"/>
      <c r="I24" s="423" t="s">
        <v>2240</v>
      </c>
      <c r="J24" s="424"/>
      <c r="K24" s="424"/>
      <c r="L24" s="424"/>
      <c r="M24" s="424"/>
      <c r="N24" s="424"/>
      <c r="O24" s="425"/>
      <c r="Q24" s="387"/>
      <c r="R24" s="450" t="s">
        <v>573</v>
      </c>
      <c r="S24" s="438"/>
      <c r="T24" s="95"/>
      <c r="U24" s="600">
        <v>430</v>
      </c>
      <c r="V24" s="601"/>
      <c r="W24" s="612">
        <f t="shared" si="0"/>
      </c>
      <c r="X24" s="613"/>
      <c r="Y24" s="423" t="s">
        <v>261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381" t="s">
        <v>545</v>
      </c>
      <c r="C25" s="381"/>
      <c r="D25" s="95"/>
      <c r="E25" s="610">
        <v>350</v>
      </c>
      <c r="F25" s="611"/>
      <c r="G25" s="602">
        <f t="shared" si="2"/>
      </c>
      <c r="H25" s="603"/>
      <c r="I25" s="423" t="s">
        <v>2241</v>
      </c>
      <c r="J25" s="424"/>
      <c r="K25" s="424"/>
      <c r="L25" s="424"/>
      <c r="M25" s="424"/>
      <c r="N25" s="424"/>
      <c r="O25" s="425"/>
      <c r="Q25" s="388"/>
      <c r="R25" s="406" t="s">
        <v>999</v>
      </c>
      <c r="S25" s="407"/>
      <c r="T25" s="408"/>
      <c r="U25" s="604">
        <f>SUBTOTAL(9,U6:V24)</f>
        <v>6130</v>
      </c>
      <c r="V25" s="605"/>
      <c r="W25" s="435">
        <f>SUBTOTAL(9,W6:X24)</f>
        <v>0</v>
      </c>
      <c r="X25" s="643"/>
      <c r="Y25" s="415"/>
      <c r="Z25" s="416"/>
      <c r="AA25" s="416"/>
      <c r="AB25" s="416"/>
      <c r="AC25" s="416"/>
      <c r="AD25" s="416"/>
      <c r="AE25" s="417"/>
    </row>
    <row r="26" spans="1:31" ht="12.75" customHeight="1">
      <c r="A26" s="387"/>
      <c r="B26" s="381" t="s">
        <v>779</v>
      </c>
      <c r="C26" s="381"/>
      <c r="D26" s="95"/>
      <c r="E26" s="610">
        <v>400</v>
      </c>
      <c r="F26" s="611"/>
      <c r="G26" s="602">
        <f t="shared" si="2"/>
      </c>
      <c r="H26" s="603"/>
      <c r="I26" s="423" t="s">
        <v>2242</v>
      </c>
      <c r="J26" s="424"/>
      <c r="K26" s="424"/>
      <c r="L26" s="424"/>
      <c r="M26" s="424"/>
      <c r="N26" s="424"/>
      <c r="O26" s="425"/>
      <c r="Q26" s="386" t="s">
        <v>1046</v>
      </c>
      <c r="R26" s="451" t="s">
        <v>574</v>
      </c>
      <c r="S26" s="442"/>
      <c r="T26" s="59"/>
      <c r="U26" s="610">
        <v>460</v>
      </c>
      <c r="V26" s="611"/>
      <c r="W26" s="608">
        <f>IF(T26="","",ROUND(U26*$D$4,-1))</f>
      </c>
      <c r="X26" s="609"/>
      <c r="Y26" s="423" t="s">
        <v>2282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81" t="s">
        <v>780</v>
      </c>
      <c r="C27" s="381"/>
      <c r="D27" s="95"/>
      <c r="E27" s="610">
        <v>280</v>
      </c>
      <c r="F27" s="611"/>
      <c r="G27" s="602">
        <f t="shared" si="2"/>
      </c>
      <c r="H27" s="603"/>
      <c r="I27" s="423" t="s">
        <v>2243</v>
      </c>
      <c r="J27" s="424"/>
      <c r="K27" s="424"/>
      <c r="L27" s="424"/>
      <c r="M27" s="424"/>
      <c r="N27" s="424"/>
      <c r="O27" s="425"/>
      <c r="Q27" s="387"/>
      <c r="R27" s="450" t="s">
        <v>518</v>
      </c>
      <c r="S27" s="438"/>
      <c r="T27" s="60"/>
      <c r="U27" s="600">
        <v>430</v>
      </c>
      <c r="V27" s="601"/>
      <c r="W27" s="602">
        <f aca="true" t="shared" si="3" ref="W27:W38">IF(T27="","",ROUND(U27*$D$4,-1))</f>
      </c>
      <c r="X27" s="603"/>
      <c r="Y27" s="423" t="s">
        <v>2283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81" t="s">
        <v>781</v>
      </c>
      <c r="C28" s="381"/>
      <c r="D28" s="95"/>
      <c r="E28" s="610">
        <v>350</v>
      </c>
      <c r="F28" s="611"/>
      <c r="G28" s="602">
        <f t="shared" si="2"/>
      </c>
      <c r="H28" s="603"/>
      <c r="I28" s="423" t="s">
        <v>2244</v>
      </c>
      <c r="J28" s="424"/>
      <c r="K28" s="424"/>
      <c r="L28" s="424"/>
      <c r="M28" s="424"/>
      <c r="N28" s="424"/>
      <c r="O28" s="425"/>
      <c r="Q28" s="387"/>
      <c r="R28" s="450" t="s">
        <v>575</v>
      </c>
      <c r="S28" s="438"/>
      <c r="T28" s="95"/>
      <c r="U28" s="600">
        <v>540</v>
      </c>
      <c r="V28" s="601"/>
      <c r="W28" s="602">
        <f t="shared" si="3"/>
      </c>
      <c r="X28" s="603"/>
      <c r="Y28" s="423" t="s">
        <v>2284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81" t="s">
        <v>546</v>
      </c>
      <c r="C29" s="381"/>
      <c r="D29" s="95"/>
      <c r="E29" s="610">
        <v>370</v>
      </c>
      <c r="F29" s="611"/>
      <c r="G29" s="602">
        <f t="shared" si="2"/>
      </c>
      <c r="H29" s="603"/>
      <c r="I29" s="423" t="s">
        <v>2245</v>
      </c>
      <c r="J29" s="424"/>
      <c r="K29" s="424"/>
      <c r="L29" s="424"/>
      <c r="M29" s="424"/>
      <c r="N29" s="424"/>
      <c r="O29" s="425"/>
      <c r="Q29" s="387"/>
      <c r="R29" s="450" t="s">
        <v>743</v>
      </c>
      <c r="S29" s="438"/>
      <c r="T29" s="95"/>
      <c r="U29" s="600">
        <v>200</v>
      </c>
      <c r="V29" s="601"/>
      <c r="W29" s="602">
        <f>IF(T29="","",ROUND(U29*$D$4,-1))</f>
      </c>
      <c r="X29" s="603"/>
      <c r="Y29" s="423" t="s">
        <v>2285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381" t="s">
        <v>1402</v>
      </c>
      <c r="C30" s="381"/>
      <c r="D30" s="95"/>
      <c r="E30" s="382">
        <v>180</v>
      </c>
      <c r="F30" s="383"/>
      <c r="G30" s="602">
        <f>IF(D30="","",ROUND(E30*$D$4,-1))</f>
      </c>
      <c r="H30" s="603"/>
      <c r="I30" s="423" t="s">
        <v>2246</v>
      </c>
      <c r="J30" s="424"/>
      <c r="K30" s="424"/>
      <c r="L30" s="424"/>
      <c r="M30" s="424"/>
      <c r="N30" s="424"/>
      <c r="O30" s="425"/>
      <c r="Q30" s="387"/>
      <c r="R30" s="450" t="s">
        <v>744</v>
      </c>
      <c r="S30" s="438"/>
      <c r="T30" s="95"/>
      <c r="U30" s="600">
        <v>220</v>
      </c>
      <c r="V30" s="601"/>
      <c r="W30" s="602">
        <f t="shared" si="3"/>
      </c>
      <c r="X30" s="603"/>
      <c r="Y30" s="423" t="s">
        <v>2131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381" t="s">
        <v>1403</v>
      </c>
      <c r="C31" s="381"/>
      <c r="D31" s="95"/>
      <c r="E31" s="382">
        <v>220</v>
      </c>
      <c r="F31" s="383"/>
      <c r="G31" s="602">
        <f t="shared" si="2"/>
      </c>
      <c r="H31" s="603"/>
      <c r="I31" s="423" t="s">
        <v>2247</v>
      </c>
      <c r="J31" s="424"/>
      <c r="K31" s="424"/>
      <c r="L31" s="424"/>
      <c r="M31" s="424"/>
      <c r="N31" s="424"/>
      <c r="O31" s="425"/>
      <c r="Q31" s="387"/>
      <c r="R31" s="450" t="s">
        <v>577</v>
      </c>
      <c r="S31" s="438"/>
      <c r="T31" s="95"/>
      <c r="U31" s="600">
        <v>410</v>
      </c>
      <c r="V31" s="601"/>
      <c r="W31" s="602">
        <f t="shared" si="3"/>
      </c>
      <c r="X31" s="603"/>
      <c r="Y31" s="423" t="s">
        <v>2286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81" t="s">
        <v>547</v>
      </c>
      <c r="C32" s="381"/>
      <c r="D32" s="95"/>
      <c r="E32" s="382">
        <v>440</v>
      </c>
      <c r="F32" s="383"/>
      <c r="G32" s="602">
        <f t="shared" si="2"/>
      </c>
      <c r="H32" s="603"/>
      <c r="I32" s="423" t="s">
        <v>2248</v>
      </c>
      <c r="J32" s="424"/>
      <c r="K32" s="424"/>
      <c r="L32" s="424"/>
      <c r="M32" s="424"/>
      <c r="N32" s="424"/>
      <c r="O32" s="425"/>
      <c r="Q32" s="387"/>
      <c r="R32" s="450" t="s">
        <v>578</v>
      </c>
      <c r="S32" s="438"/>
      <c r="T32" s="95"/>
      <c r="U32" s="600">
        <v>290</v>
      </c>
      <c r="V32" s="601"/>
      <c r="W32" s="602">
        <f t="shared" si="3"/>
      </c>
      <c r="X32" s="603"/>
      <c r="Y32" s="423" t="s">
        <v>2287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81" t="s">
        <v>548</v>
      </c>
      <c r="C33" s="381"/>
      <c r="D33" s="95"/>
      <c r="E33" s="382">
        <v>480</v>
      </c>
      <c r="F33" s="383"/>
      <c r="G33" s="602">
        <f t="shared" si="2"/>
      </c>
      <c r="H33" s="603"/>
      <c r="I33" s="423" t="s">
        <v>2249</v>
      </c>
      <c r="J33" s="424"/>
      <c r="K33" s="424"/>
      <c r="L33" s="424"/>
      <c r="M33" s="424"/>
      <c r="N33" s="424"/>
      <c r="O33" s="425"/>
      <c r="Q33" s="387"/>
      <c r="R33" s="450" t="s">
        <v>579</v>
      </c>
      <c r="S33" s="438"/>
      <c r="T33" s="95"/>
      <c r="U33" s="600">
        <v>190</v>
      </c>
      <c r="V33" s="601"/>
      <c r="W33" s="602">
        <f t="shared" si="3"/>
      </c>
      <c r="X33" s="603"/>
      <c r="Y33" s="423" t="s">
        <v>2288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81" t="s">
        <v>549</v>
      </c>
      <c r="C34" s="381"/>
      <c r="D34" s="95"/>
      <c r="E34" s="382">
        <v>450</v>
      </c>
      <c r="F34" s="383"/>
      <c r="G34" s="602">
        <f t="shared" si="2"/>
      </c>
      <c r="H34" s="603"/>
      <c r="I34" s="423" t="s">
        <v>2250</v>
      </c>
      <c r="J34" s="424"/>
      <c r="K34" s="424"/>
      <c r="L34" s="424"/>
      <c r="M34" s="424"/>
      <c r="N34" s="424"/>
      <c r="O34" s="425"/>
      <c r="Q34" s="387"/>
      <c r="R34" s="450" t="s">
        <v>580</v>
      </c>
      <c r="S34" s="438"/>
      <c r="T34" s="95"/>
      <c r="U34" s="600">
        <v>340</v>
      </c>
      <c r="V34" s="601"/>
      <c r="W34" s="602">
        <f t="shared" si="3"/>
      </c>
      <c r="X34" s="603"/>
      <c r="Y34" s="423" t="s">
        <v>2289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81" t="s">
        <v>550</v>
      </c>
      <c r="C35" s="381"/>
      <c r="D35" s="95"/>
      <c r="E35" s="382">
        <v>300</v>
      </c>
      <c r="F35" s="383"/>
      <c r="G35" s="602">
        <f t="shared" si="2"/>
      </c>
      <c r="H35" s="603"/>
      <c r="I35" s="423" t="s">
        <v>2251</v>
      </c>
      <c r="J35" s="424"/>
      <c r="K35" s="424"/>
      <c r="L35" s="424"/>
      <c r="M35" s="424"/>
      <c r="N35" s="424"/>
      <c r="O35" s="425"/>
      <c r="Q35" s="387"/>
      <c r="R35" s="450" t="s">
        <v>581</v>
      </c>
      <c r="S35" s="438"/>
      <c r="T35" s="95"/>
      <c r="U35" s="600">
        <v>370</v>
      </c>
      <c r="V35" s="601"/>
      <c r="W35" s="602">
        <f t="shared" si="3"/>
      </c>
      <c r="X35" s="603"/>
      <c r="Y35" s="423" t="s">
        <v>2290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81" t="s">
        <v>551</v>
      </c>
      <c r="C36" s="381"/>
      <c r="D36" s="95"/>
      <c r="E36" s="382">
        <v>530</v>
      </c>
      <c r="F36" s="383"/>
      <c r="G36" s="602">
        <f t="shared" si="2"/>
      </c>
      <c r="H36" s="603"/>
      <c r="I36" s="423" t="s">
        <v>2252</v>
      </c>
      <c r="J36" s="424"/>
      <c r="K36" s="424"/>
      <c r="L36" s="424"/>
      <c r="M36" s="424"/>
      <c r="N36" s="424"/>
      <c r="O36" s="425"/>
      <c r="Q36" s="387"/>
      <c r="R36" s="450" t="s">
        <v>582</v>
      </c>
      <c r="S36" s="438"/>
      <c r="T36" s="95"/>
      <c r="U36" s="600">
        <v>240</v>
      </c>
      <c r="V36" s="601"/>
      <c r="W36" s="602">
        <f t="shared" si="3"/>
      </c>
      <c r="X36" s="603"/>
      <c r="Y36" s="423" t="s">
        <v>2291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81" t="s">
        <v>552</v>
      </c>
      <c r="C37" s="381"/>
      <c r="D37" s="95"/>
      <c r="E37" s="382">
        <v>260</v>
      </c>
      <c r="F37" s="383"/>
      <c r="G37" s="602">
        <f t="shared" si="2"/>
      </c>
      <c r="H37" s="603"/>
      <c r="I37" s="423" t="s">
        <v>319</v>
      </c>
      <c r="J37" s="424"/>
      <c r="K37" s="424"/>
      <c r="L37" s="424"/>
      <c r="M37" s="424"/>
      <c r="N37" s="424"/>
      <c r="O37" s="425"/>
      <c r="Q37" s="387"/>
      <c r="R37" s="450" t="s">
        <v>583</v>
      </c>
      <c r="S37" s="438"/>
      <c r="T37" s="95"/>
      <c r="U37" s="600">
        <v>140</v>
      </c>
      <c r="V37" s="601"/>
      <c r="W37" s="602">
        <f t="shared" si="3"/>
      </c>
      <c r="X37" s="603"/>
      <c r="Y37" s="423" t="s">
        <v>2292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81" t="s">
        <v>553</v>
      </c>
      <c r="C38" s="381"/>
      <c r="D38" s="95"/>
      <c r="E38" s="382">
        <v>380</v>
      </c>
      <c r="F38" s="383"/>
      <c r="G38" s="602">
        <f t="shared" si="2"/>
      </c>
      <c r="H38" s="603"/>
      <c r="I38" s="423" t="s">
        <v>320</v>
      </c>
      <c r="J38" s="424"/>
      <c r="K38" s="424"/>
      <c r="L38" s="424"/>
      <c r="M38" s="424"/>
      <c r="N38" s="424"/>
      <c r="O38" s="425"/>
      <c r="Q38" s="387"/>
      <c r="R38" s="448" t="s">
        <v>584</v>
      </c>
      <c r="S38" s="449"/>
      <c r="T38" s="95"/>
      <c r="U38" s="600">
        <v>340</v>
      </c>
      <c r="V38" s="601"/>
      <c r="W38" s="612">
        <f t="shared" si="3"/>
      </c>
      <c r="X38" s="613"/>
      <c r="Y38" s="423" t="s">
        <v>2293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381" t="s">
        <v>554</v>
      </c>
      <c r="C39" s="381"/>
      <c r="D39" s="95"/>
      <c r="E39" s="382">
        <v>380</v>
      </c>
      <c r="F39" s="383"/>
      <c r="G39" s="602">
        <f t="shared" si="2"/>
      </c>
      <c r="H39" s="603"/>
      <c r="I39" s="423" t="s">
        <v>2253</v>
      </c>
      <c r="J39" s="424"/>
      <c r="K39" s="424"/>
      <c r="L39" s="424"/>
      <c r="M39" s="424"/>
      <c r="N39" s="424"/>
      <c r="O39" s="425"/>
      <c r="Q39" s="388"/>
      <c r="R39" s="406" t="s">
        <v>999</v>
      </c>
      <c r="S39" s="407"/>
      <c r="T39" s="408"/>
      <c r="U39" s="604">
        <f>SUBTOTAL(9,U26:V38)</f>
        <v>4170</v>
      </c>
      <c r="V39" s="605"/>
      <c r="W39" s="435">
        <f>SUBTOTAL(9,W26:X38)</f>
        <v>0</v>
      </c>
      <c r="X39" s="643"/>
      <c r="Y39" s="415"/>
      <c r="Z39" s="416"/>
      <c r="AA39" s="416"/>
      <c r="AB39" s="416"/>
      <c r="AC39" s="416"/>
      <c r="AD39" s="416"/>
      <c r="AE39" s="417"/>
    </row>
    <row r="40" spans="1:31" ht="12.75" customHeight="1">
      <c r="A40" s="387"/>
      <c r="B40" s="381" t="s">
        <v>555</v>
      </c>
      <c r="C40" s="381"/>
      <c r="D40" s="95"/>
      <c r="E40" s="610">
        <v>560</v>
      </c>
      <c r="F40" s="611"/>
      <c r="G40" s="602">
        <f t="shared" si="2"/>
      </c>
      <c r="H40" s="603"/>
      <c r="I40" s="423" t="s">
        <v>2254</v>
      </c>
      <c r="J40" s="424"/>
      <c r="K40" s="424"/>
      <c r="L40" s="424"/>
      <c r="M40" s="424"/>
      <c r="N40" s="424"/>
      <c r="O40" s="425"/>
      <c r="Q40" s="386" t="s">
        <v>1047</v>
      </c>
      <c r="R40" s="451" t="s">
        <v>585</v>
      </c>
      <c r="S40" s="442"/>
      <c r="T40" s="59"/>
      <c r="U40" s="382">
        <v>400</v>
      </c>
      <c r="V40" s="383"/>
      <c r="W40" s="602">
        <f>IF(T40="","",ROUND(U40*$D$4,-1))</f>
      </c>
      <c r="X40" s="603"/>
      <c r="Y40" s="423" t="s">
        <v>2294</v>
      </c>
      <c r="Z40" s="424"/>
      <c r="AA40" s="424"/>
      <c r="AB40" s="424"/>
      <c r="AC40" s="424"/>
      <c r="AD40" s="424"/>
      <c r="AE40" s="425"/>
    </row>
    <row r="41" spans="1:31" ht="12.75" customHeight="1">
      <c r="A41" s="387"/>
      <c r="B41" s="381" t="s">
        <v>556</v>
      </c>
      <c r="C41" s="381"/>
      <c r="D41" s="95"/>
      <c r="E41" s="610">
        <v>460</v>
      </c>
      <c r="F41" s="611"/>
      <c r="G41" s="602">
        <f t="shared" si="2"/>
      </c>
      <c r="H41" s="603"/>
      <c r="I41" s="423" t="s">
        <v>2255</v>
      </c>
      <c r="J41" s="424"/>
      <c r="K41" s="424"/>
      <c r="L41" s="424"/>
      <c r="M41" s="424"/>
      <c r="N41" s="424"/>
      <c r="O41" s="425"/>
      <c r="Q41" s="387"/>
      <c r="R41" s="450" t="s">
        <v>586</v>
      </c>
      <c r="S41" s="438"/>
      <c r="T41" s="60"/>
      <c r="U41" s="397">
        <v>500</v>
      </c>
      <c r="V41" s="398"/>
      <c r="W41" s="602">
        <f aca="true" t="shared" si="4" ref="W41:W57">IF(T41="","",ROUND(U41*$D$4,-1))</f>
      </c>
      <c r="X41" s="603"/>
      <c r="Y41" s="423" t="s">
        <v>2295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381" t="s">
        <v>557</v>
      </c>
      <c r="C42" s="381"/>
      <c r="D42" s="95"/>
      <c r="E42" s="610">
        <v>350</v>
      </c>
      <c r="F42" s="611"/>
      <c r="G42" s="602">
        <f t="shared" si="2"/>
      </c>
      <c r="H42" s="603"/>
      <c r="I42" s="423" t="s">
        <v>2256</v>
      </c>
      <c r="J42" s="424"/>
      <c r="K42" s="424"/>
      <c r="L42" s="424"/>
      <c r="M42" s="424"/>
      <c r="N42" s="424"/>
      <c r="O42" s="425"/>
      <c r="Q42" s="387"/>
      <c r="R42" s="450" t="s">
        <v>587</v>
      </c>
      <c r="S42" s="438"/>
      <c r="T42" s="95"/>
      <c r="U42" s="397">
        <v>340</v>
      </c>
      <c r="V42" s="398"/>
      <c r="W42" s="602">
        <f t="shared" si="4"/>
      </c>
      <c r="X42" s="603"/>
      <c r="Y42" s="423" t="s">
        <v>262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81" t="s">
        <v>558</v>
      </c>
      <c r="C43" s="381"/>
      <c r="D43" s="95"/>
      <c r="E43" s="610">
        <v>480</v>
      </c>
      <c r="F43" s="611"/>
      <c r="G43" s="602">
        <f t="shared" si="2"/>
      </c>
      <c r="H43" s="603"/>
      <c r="I43" s="423" t="s">
        <v>2257</v>
      </c>
      <c r="J43" s="424"/>
      <c r="K43" s="424"/>
      <c r="L43" s="424"/>
      <c r="M43" s="424"/>
      <c r="N43" s="424"/>
      <c r="O43" s="425"/>
      <c r="Q43" s="387"/>
      <c r="R43" s="450" t="s">
        <v>588</v>
      </c>
      <c r="S43" s="438"/>
      <c r="T43" s="95"/>
      <c r="U43" s="397">
        <v>460</v>
      </c>
      <c r="V43" s="398"/>
      <c r="W43" s="602">
        <f t="shared" si="4"/>
      </c>
      <c r="X43" s="603"/>
      <c r="Y43" s="423" t="s">
        <v>263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81" t="s">
        <v>217</v>
      </c>
      <c r="C44" s="381"/>
      <c r="D44" s="95"/>
      <c r="E44" s="610">
        <v>230</v>
      </c>
      <c r="F44" s="611"/>
      <c r="G44" s="602">
        <f>IF(D44="","",ROUND(E44*$D$4,-1))</f>
      </c>
      <c r="H44" s="603"/>
      <c r="I44" s="423" t="s">
        <v>2258</v>
      </c>
      <c r="J44" s="424"/>
      <c r="K44" s="424"/>
      <c r="L44" s="424"/>
      <c r="M44" s="424"/>
      <c r="N44" s="424"/>
      <c r="O44" s="425"/>
      <c r="Q44" s="387"/>
      <c r="R44" s="450" t="s">
        <v>589</v>
      </c>
      <c r="S44" s="438"/>
      <c r="T44" s="95"/>
      <c r="U44" s="397">
        <v>300</v>
      </c>
      <c r="V44" s="398"/>
      <c r="W44" s="602">
        <f t="shared" si="4"/>
      </c>
      <c r="X44" s="603"/>
      <c r="Y44" s="423" t="s">
        <v>264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81" t="s">
        <v>218</v>
      </c>
      <c r="C45" s="381"/>
      <c r="D45" s="95"/>
      <c r="E45" s="610">
        <v>290</v>
      </c>
      <c r="F45" s="611"/>
      <c r="G45" s="612">
        <f t="shared" si="2"/>
      </c>
      <c r="H45" s="613"/>
      <c r="I45" s="423" t="s">
        <v>2259</v>
      </c>
      <c r="J45" s="424"/>
      <c r="K45" s="424"/>
      <c r="L45" s="424"/>
      <c r="M45" s="424"/>
      <c r="N45" s="424"/>
      <c r="O45" s="425"/>
      <c r="Q45" s="387"/>
      <c r="R45" s="450" t="s">
        <v>590</v>
      </c>
      <c r="S45" s="438"/>
      <c r="T45" s="95"/>
      <c r="U45" s="397">
        <v>330</v>
      </c>
      <c r="V45" s="398"/>
      <c r="W45" s="602">
        <f t="shared" si="4"/>
      </c>
      <c r="X45" s="603"/>
      <c r="Y45" s="423" t="s">
        <v>2296</v>
      </c>
      <c r="Z45" s="424"/>
      <c r="AA45" s="424"/>
      <c r="AB45" s="424"/>
      <c r="AC45" s="424"/>
      <c r="AD45" s="424"/>
      <c r="AE45" s="425"/>
    </row>
    <row r="46" spans="1:31" ht="12.75" customHeight="1">
      <c r="A46" s="388"/>
      <c r="B46" s="407" t="s">
        <v>999</v>
      </c>
      <c r="C46" s="407"/>
      <c r="D46" s="408"/>
      <c r="E46" s="604">
        <f>SUBTOTAL(9,E22:F45)</f>
        <v>8670</v>
      </c>
      <c r="F46" s="605"/>
      <c r="G46" s="435">
        <f>SUBTOTAL(9,G22:H45)</f>
        <v>0</v>
      </c>
      <c r="H46" s="643"/>
      <c r="I46" s="415"/>
      <c r="J46" s="416"/>
      <c r="K46" s="416"/>
      <c r="L46" s="416"/>
      <c r="M46" s="416"/>
      <c r="N46" s="416"/>
      <c r="O46" s="417"/>
      <c r="Q46" s="387"/>
      <c r="R46" s="450" t="s">
        <v>591</v>
      </c>
      <c r="S46" s="438"/>
      <c r="T46" s="95"/>
      <c r="U46" s="397">
        <v>230</v>
      </c>
      <c r="V46" s="398"/>
      <c r="W46" s="602">
        <f t="shared" si="4"/>
      </c>
      <c r="X46" s="603"/>
      <c r="Y46" s="423" t="s">
        <v>2297</v>
      </c>
      <c r="Z46" s="424"/>
      <c r="AA46" s="424"/>
      <c r="AB46" s="424"/>
      <c r="AC46" s="424"/>
      <c r="AD46" s="424"/>
      <c r="AE46" s="425"/>
    </row>
    <row r="47" spans="1:31" ht="12.75" customHeight="1">
      <c r="A47" s="386" t="s">
        <v>1048</v>
      </c>
      <c r="B47" s="451" t="s">
        <v>782</v>
      </c>
      <c r="C47" s="442"/>
      <c r="D47" s="95"/>
      <c r="E47" s="641">
        <v>240</v>
      </c>
      <c r="F47" s="642"/>
      <c r="G47" s="608">
        <f>IF(D47="","",ROUND(E47*$D$4,-1))</f>
      </c>
      <c r="H47" s="609"/>
      <c r="I47" s="423" t="s">
        <v>2260</v>
      </c>
      <c r="J47" s="424"/>
      <c r="K47" s="424"/>
      <c r="L47" s="424"/>
      <c r="M47" s="424"/>
      <c r="N47" s="424"/>
      <c r="O47" s="425"/>
      <c r="Q47" s="387"/>
      <c r="R47" s="450" t="s">
        <v>592</v>
      </c>
      <c r="S47" s="438"/>
      <c r="T47" s="95"/>
      <c r="U47" s="397">
        <v>220</v>
      </c>
      <c r="V47" s="398"/>
      <c r="W47" s="602">
        <f t="shared" si="4"/>
      </c>
      <c r="X47" s="603"/>
      <c r="Y47" s="423" t="s">
        <v>2298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450" t="s">
        <v>783</v>
      </c>
      <c r="C48" s="438"/>
      <c r="D48" s="95"/>
      <c r="E48" s="610">
        <v>280</v>
      </c>
      <c r="F48" s="611"/>
      <c r="G48" s="602">
        <f aca="true" t="shared" si="5" ref="G48:G57">IF(D48="","",ROUND(E48*$D$4,-1))</f>
      </c>
      <c r="H48" s="603"/>
      <c r="I48" s="423" t="s">
        <v>2261</v>
      </c>
      <c r="J48" s="424"/>
      <c r="K48" s="424"/>
      <c r="L48" s="424"/>
      <c r="M48" s="424"/>
      <c r="N48" s="424"/>
      <c r="O48" s="425"/>
      <c r="Q48" s="387"/>
      <c r="R48" s="450" t="s">
        <v>915</v>
      </c>
      <c r="S48" s="438"/>
      <c r="T48" s="95"/>
      <c r="U48" s="397">
        <v>540</v>
      </c>
      <c r="V48" s="398"/>
      <c r="W48" s="602">
        <f t="shared" si="4"/>
      </c>
      <c r="X48" s="603"/>
      <c r="Y48" s="423" t="s">
        <v>2299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450" t="s">
        <v>962</v>
      </c>
      <c r="C49" s="438"/>
      <c r="D49" s="95"/>
      <c r="E49" s="610">
        <v>370</v>
      </c>
      <c r="F49" s="611"/>
      <c r="G49" s="602">
        <f t="shared" si="5"/>
      </c>
      <c r="H49" s="603"/>
      <c r="I49" s="423" t="s">
        <v>2262</v>
      </c>
      <c r="J49" s="424"/>
      <c r="K49" s="424"/>
      <c r="L49" s="424"/>
      <c r="M49" s="424"/>
      <c r="N49" s="424"/>
      <c r="O49" s="425"/>
      <c r="Q49" s="387"/>
      <c r="R49" s="450" t="s">
        <v>916</v>
      </c>
      <c r="S49" s="438"/>
      <c r="T49" s="95"/>
      <c r="U49" s="397">
        <v>260</v>
      </c>
      <c r="V49" s="398"/>
      <c r="W49" s="602">
        <f>IF(T49="","",ROUND(U49*$D$4,-1))</f>
      </c>
      <c r="X49" s="603"/>
      <c r="Y49" s="423" t="s">
        <v>2300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450" t="s">
        <v>963</v>
      </c>
      <c r="C50" s="438"/>
      <c r="D50" s="95"/>
      <c r="E50" s="610">
        <v>350</v>
      </c>
      <c r="F50" s="611"/>
      <c r="G50" s="602">
        <f t="shared" si="5"/>
      </c>
      <c r="H50" s="603"/>
      <c r="I50" s="423" t="s">
        <v>2263</v>
      </c>
      <c r="J50" s="424"/>
      <c r="K50" s="424"/>
      <c r="L50" s="424"/>
      <c r="M50" s="424"/>
      <c r="N50" s="424"/>
      <c r="O50" s="425"/>
      <c r="Q50" s="387"/>
      <c r="R50" s="450" t="s">
        <v>593</v>
      </c>
      <c r="S50" s="438"/>
      <c r="T50" s="95"/>
      <c r="U50" s="397">
        <v>410</v>
      </c>
      <c r="V50" s="398"/>
      <c r="W50" s="602">
        <f>IF(T50="","",ROUND(U50*$D$4,-1))</f>
      </c>
      <c r="X50" s="603"/>
      <c r="Y50" s="423" t="s">
        <v>2301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450" t="s">
        <v>508</v>
      </c>
      <c r="C51" s="438"/>
      <c r="D51" s="95"/>
      <c r="E51" s="610">
        <v>350</v>
      </c>
      <c r="F51" s="611"/>
      <c r="G51" s="602">
        <f t="shared" si="5"/>
      </c>
      <c r="H51" s="603"/>
      <c r="I51" s="423" t="s">
        <v>2264</v>
      </c>
      <c r="J51" s="424"/>
      <c r="K51" s="424"/>
      <c r="L51" s="424"/>
      <c r="M51" s="424"/>
      <c r="N51" s="424"/>
      <c r="O51" s="425"/>
      <c r="Q51" s="387"/>
      <c r="R51" s="450" t="s">
        <v>594</v>
      </c>
      <c r="S51" s="438"/>
      <c r="T51" s="95"/>
      <c r="U51" s="397">
        <v>300</v>
      </c>
      <c r="V51" s="398"/>
      <c r="W51" s="602">
        <f t="shared" si="4"/>
      </c>
      <c r="X51" s="603"/>
      <c r="Y51" s="423" t="s">
        <v>2302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450" t="s">
        <v>509</v>
      </c>
      <c r="C52" s="438"/>
      <c r="D52" s="95"/>
      <c r="E52" s="610">
        <v>300</v>
      </c>
      <c r="F52" s="611"/>
      <c r="G52" s="602">
        <f t="shared" si="5"/>
      </c>
      <c r="H52" s="603"/>
      <c r="I52" s="423" t="s">
        <v>2265</v>
      </c>
      <c r="J52" s="424"/>
      <c r="K52" s="424"/>
      <c r="L52" s="424"/>
      <c r="M52" s="424"/>
      <c r="N52" s="424"/>
      <c r="O52" s="425"/>
      <c r="Q52" s="387"/>
      <c r="R52" s="450" t="s">
        <v>595</v>
      </c>
      <c r="S52" s="438"/>
      <c r="T52" s="95"/>
      <c r="U52" s="600">
        <v>510</v>
      </c>
      <c r="V52" s="601"/>
      <c r="W52" s="602">
        <f t="shared" si="4"/>
      </c>
      <c r="X52" s="603"/>
      <c r="Y52" s="423" t="s">
        <v>2303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450" t="s">
        <v>510</v>
      </c>
      <c r="C53" s="438"/>
      <c r="D53" s="95"/>
      <c r="E53" s="610">
        <v>420</v>
      </c>
      <c r="F53" s="611"/>
      <c r="G53" s="602">
        <f t="shared" si="5"/>
      </c>
      <c r="H53" s="603"/>
      <c r="I53" s="423" t="s">
        <v>2266</v>
      </c>
      <c r="J53" s="424"/>
      <c r="K53" s="424"/>
      <c r="L53" s="424"/>
      <c r="M53" s="424"/>
      <c r="N53" s="424"/>
      <c r="O53" s="425"/>
      <c r="Q53" s="387"/>
      <c r="R53" s="450" t="s">
        <v>596</v>
      </c>
      <c r="S53" s="438"/>
      <c r="T53" s="95"/>
      <c r="U53" s="600">
        <v>500</v>
      </c>
      <c r="V53" s="601"/>
      <c r="W53" s="602">
        <f t="shared" si="4"/>
      </c>
      <c r="X53" s="603"/>
      <c r="Y53" s="423" t="s">
        <v>315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450" t="s">
        <v>511</v>
      </c>
      <c r="C54" s="438"/>
      <c r="D54" s="95"/>
      <c r="E54" s="610">
        <v>480</v>
      </c>
      <c r="F54" s="611"/>
      <c r="G54" s="602">
        <f t="shared" si="5"/>
      </c>
      <c r="H54" s="603"/>
      <c r="I54" s="423" t="s">
        <v>2267</v>
      </c>
      <c r="J54" s="424"/>
      <c r="K54" s="424"/>
      <c r="L54" s="424"/>
      <c r="M54" s="424"/>
      <c r="N54" s="424"/>
      <c r="O54" s="425"/>
      <c r="Q54" s="387"/>
      <c r="R54" s="450" t="s">
        <v>597</v>
      </c>
      <c r="S54" s="438"/>
      <c r="T54" s="95"/>
      <c r="U54" s="600">
        <v>240</v>
      </c>
      <c r="V54" s="601"/>
      <c r="W54" s="602">
        <f t="shared" si="4"/>
      </c>
      <c r="X54" s="603"/>
      <c r="Y54" s="423" t="s">
        <v>2304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450" t="s">
        <v>512</v>
      </c>
      <c r="C55" s="438"/>
      <c r="D55" s="95"/>
      <c r="E55" s="610">
        <v>460</v>
      </c>
      <c r="F55" s="611"/>
      <c r="G55" s="602">
        <f t="shared" si="5"/>
      </c>
      <c r="H55" s="603"/>
      <c r="I55" s="423" t="s">
        <v>2268</v>
      </c>
      <c r="J55" s="424"/>
      <c r="K55" s="424"/>
      <c r="L55" s="424"/>
      <c r="M55" s="424"/>
      <c r="N55" s="424"/>
      <c r="O55" s="425"/>
      <c r="Q55" s="387"/>
      <c r="R55" s="450" t="s">
        <v>598</v>
      </c>
      <c r="S55" s="438"/>
      <c r="T55" s="95"/>
      <c r="U55" s="600">
        <v>330</v>
      </c>
      <c r="V55" s="601"/>
      <c r="W55" s="602">
        <f t="shared" si="4"/>
      </c>
      <c r="X55" s="603"/>
      <c r="Y55" s="423" t="s">
        <v>2305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450" t="s">
        <v>513</v>
      </c>
      <c r="C56" s="438"/>
      <c r="D56" s="95"/>
      <c r="E56" s="610">
        <v>250</v>
      </c>
      <c r="F56" s="611"/>
      <c r="G56" s="602">
        <f t="shared" si="5"/>
      </c>
      <c r="H56" s="603"/>
      <c r="I56" s="423" t="s">
        <v>2269</v>
      </c>
      <c r="J56" s="424"/>
      <c r="K56" s="424"/>
      <c r="L56" s="424"/>
      <c r="M56" s="424"/>
      <c r="N56" s="424"/>
      <c r="O56" s="425"/>
      <c r="Q56" s="387"/>
      <c r="R56" s="450" t="s">
        <v>784</v>
      </c>
      <c r="S56" s="438"/>
      <c r="T56" s="95"/>
      <c r="U56" s="600">
        <v>160</v>
      </c>
      <c r="V56" s="601"/>
      <c r="W56" s="602">
        <f t="shared" si="4"/>
      </c>
      <c r="X56" s="603"/>
      <c r="Y56" s="423" t="s">
        <v>2306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450" t="s">
        <v>514</v>
      </c>
      <c r="C57" s="438"/>
      <c r="D57" s="95"/>
      <c r="E57" s="610">
        <v>300</v>
      </c>
      <c r="F57" s="611"/>
      <c r="G57" s="612">
        <f t="shared" si="5"/>
      </c>
      <c r="H57" s="613"/>
      <c r="I57" s="423" t="s">
        <v>2270</v>
      </c>
      <c r="J57" s="424"/>
      <c r="K57" s="424"/>
      <c r="L57" s="424"/>
      <c r="M57" s="424"/>
      <c r="N57" s="424"/>
      <c r="O57" s="425"/>
      <c r="Q57" s="387"/>
      <c r="R57" s="448" t="s">
        <v>873</v>
      </c>
      <c r="S57" s="449"/>
      <c r="T57" s="95"/>
      <c r="U57" s="600">
        <v>290</v>
      </c>
      <c r="V57" s="601"/>
      <c r="W57" s="602">
        <f t="shared" si="4"/>
      </c>
      <c r="X57" s="603"/>
      <c r="Y57" s="423" t="s">
        <v>2307</v>
      </c>
      <c r="Z57" s="424"/>
      <c r="AA57" s="424"/>
      <c r="AB57" s="424"/>
      <c r="AC57" s="424"/>
      <c r="AD57" s="424"/>
      <c r="AE57" s="425"/>
    </row>
    <row r="58" spans="1:31" ht="12.75" customHeight="1">
      <c r="A58" s="388"/>
      <c r="B58" s="406" t="s">
        <v>999</v>
      </c>
      <c r="C58" s="407"/>
      <c r="D58" s="408"/>
      <c r="E58" s="604">
        <f>SUBTOTAL(9,E47:F57)</f>
        <v>3800</v>
      </c>
      <c r="F58" s="605"/>
      <c r="G58" s="435">
        <f>SUBTOTAL(9,G47:H57)</f>
        <v>0</v>
      </c>
      <c r="H58" s="436"/>
      <c r="I58" s="415"/>
      <c r="J58" s="416"/>
      <c r="K58" s="416"/>
      <c r="L58" s="416"/>
      <c r="M58" s="416"/>
      <c r="N58" s="416"/>
      <c r="O58" s="417"/>
      <c r="Q58" s="388"/>
      <c r="R58" s="406" t="s">
        <v>999</v>
      </c>
      <c r="S58" s="407"/>
      <c r="T58" s="408"/>
      <c r="U58" s="604">
        <f>SUBTOTAL(9,U40:V57)</f>
        <v>6320</v>
      </c>
      <c r="V58" s="605"/>
      <c r="W58" s="435">
        <f>SUBTOTAL(9,W40:X57)</f>
        <v>0</v>
      </c>
      <c r="X58" s="436"/>
      <c r="Y58" s="415"/>
      <c r="Z58" s="416"/>
      <c r="AA58" s="416"/>
      <c r="AB58" s="416"/>
      <c r="AC58" s="416"/>
      <c r="AD58" s="416"/>
      <c r="AE58" s="417"/>
    </row>
    <row r="59" spans="2:31" ht="12.75" customHeight="1">
      <c r="B59" s="20"/>
      <c r="C59" s="20"/>
      <c r="D59" s="20"/>
      <c r="E59" s="21"/>
      <c r="F59" s="21"/>
      <c r="G59" s="56"/>
      <c r="H59" s="56"/>
      <c r="I59" s="23"/>
      <c r="J59" s="23"/>
      <c r="K59" s="23"/>
      <c r="L59" s="23"/>
      <c r="M59" s="23"/>
      <c r="N59" s="23"/>
      <c r="O59" s="23"/>
      <c r="Q59" s="386" t="s">
        <v>1412</v>
      </c>
      <c r="R59" s="451" t="s">
        <v>1413</v>
      </c>
      <c r="S59" s="442"/>
      <c r="T59" s="59"/>
      <c r="U59" s="610">
        <v>300</v>
      </c>
      <c r="V59" s="611"/>
      <c r="W59" s="602">
        <f>IF(T59="","",ROUND(U59*$D$4,-1))</f>
      </c>
      <c r="X59" s="603"/>
      <c r="Y59" s="423" t="s">
        <v>1453</v>
      </c>
      <c r="Z59" s="424"/>
      <c r="AA59" s="424"/>
      <c r="AB59" s="424"/>
      <c r="AC59" s="424"/>
      <c r="AD59" s="424"/>
      <c r="AE59" s="425"/>
    </row>
    <row r="60" spans="2:31" ht="12.75" customHeight="1">
      <c r="B60" s="20"/>
      <c r="C60" s="20"/>
      <c r="D60" s="20"/>
      <c r="E60" s="21"/>
      <c r="F60" s="21"/>
      <c r="G60" s="56"/>
      <c r="H60" s="56"/>
      <c r="I60" s="23"/>
      <c r="J60" s="23"/>
      <c r="K60" s="23"/>
      <c r="L60" s="23"/>
      <c r="M60" s="23"/>
      <c r="N60" s="23"/>
      <c r="O60" s="23"/>
      <c r="Q60" s="387"/>
      <c r="R60" s="450" t="s">
        <v>1414</v>
      </c>
      <c r="S60" s="438"/>
      <c r="T60" s="60"/>
      <c r="U60" s="600">
        <v>320</v>
      </c>
      <c r="V60" s="601"/>
      <c r="W60" s="602">
        <f>IF(T60="","",ROUND(U60*$D$4,-1))</f>
      </c>
      <c r="X60" s="603"/>
      <c r="Y60" s="423" t="s">
        <v>1454</v>
      </c>
      <c r="Z60" s="424"/>
      <c r="AA60" s="424"/>
      <c r="AB60" s="424"/>
      <c r="AC60" s="424"/>
      <c r="AD60" s="424"/>
      <c r="AE60" s="425"/>
    </row>
    <row r="61" spans="1:31" ht="12.75" customHeight="1">
      <c r="A61" s="523" t="s">
        <v>1049</v>
      </c>
      <c r="B61" s="499"/>
      <c r="C61" s="499"/>
      <c r="D61" s="524"/>
      <c r="E61" s="413">
        <f>SUBTOTAL(9,E6:F58)</f>
        <v>17550</v>
      </c>
      <c r="F61" s="413"/>
      <c r="G61" s="644">
        <f>SUBTOTAL(9,G6:H58)</f>
        <v>0</v>
      </c>
      <c r="H61" s="644"/>
      <c r="I61" s="23"/>
      <c r="J61" s="23"/>
      <c r="K61" s="23"/>
      <c r="L61" s="23"/>
      <c r="M61" s="23"/>
      <c r="N61" s="23"/>
      <c r="O61" s="23"/>
      <c r="Q61" s="387"/>
      <c r="R61" s="450" t="s">
        <v>974</v>
      </c>
      <c r="S61" s="438"/>
      <c r="T61" s="95"/>
      <c r="U61" s="600">
        <v>280</v>
      </c>
      <c r="V61" s="601"/>
      <c r="W61" s="602">
        <f aca="true" t="shared" si="6" ref="W61:W68">IF(T61="","",ROUND(U61*$D$4,-1))</f>
      </c>
      <c r="X61" s="603"/>
      <c r="Y61" s="423" t="s">
        <v>1417</v>
      </c>
      <c r="Z61" s="424"/>
      <c r="AA61" s="424"/>
      <c r="AB61" s="424"/>
      <c r="AC61" s="424"/>
      <c r="AD61" s="424"/>
      <c r="AE61" s="425"/>
    </row>
    <row r="62" spans="2:31" ht="12.75" customHeight="1">
      <c r="B62" s="20"/>
      <c r="C62" s="20"/>
      <c r="D62" s="20"/>
      <c r="E62" s="53"/>
      <c r="F62" s="53"/>
      <c r="G62" s="57"/>
      <c r="H62" s="57"/>
      <c r="I62" s="19"/>
      <c r="J62" s="19"/>
      <c r="K62" s="19"/>
      <c r="L62" s="19"/>
      <c r="M62" s="19"/>
      <c r="N62" s="19"/>
      <c r="O62" s="19"/>
      <c r="Q62" s="387"/>
      <c r="R62" s="450" t="s">
        <v>975</v>
      </c>
      <c r="S62" s="438"/>
      <c r="T62" s="95"/>
      <c r="U62" s="397">
        <v>350</v>
      </c>
      <c r="V62" s="398"/>
      <c r="W62" s="602">
        <f t="shared" si="6"/>
      </c>
      <c r="X62" s="603"/>
      <c r="Y62" s="423" t="s">
        <v>1455</v>
      </c>
      <c r="Z62" s="424"/>
      <c r="AA62" s="424"/>
      <c r="AB62" s="424"/>
      <c r="AC62" s="424"/>
      <c r="AD62" s="424"/>
      <c r="AE62" s="425"/>
    </row>
    <row r="63" spans="1:31" ht="12.75" customHeight="1">
      <c r="A63" s="523" t="s">
        <v>1050</v>
      </c>
      <c r="B63" s="499"/>
      <c r="C63" s="499"/>
      <c r="D63" s="524"/>
      <c r="E63" s="413">
        <f>SUM('宇部市①'!U68,E61)</f>
        <v>64220</v>
      </c>
      <c r="F63" s="413"/>
      <c r="G63" s="644">
        <f>SUM('宇部市①'!W68,G61)</f>
        <v>0</v>
      </c>
      <c r="H63" s="644"/>
      <c r="I63" s="19"/>
      <c r="J63" s="19"/>
      <c r="K63" s="19"/>
      <c r="L63" s="19"/>
      <c r="M63" s="19"/>
      <c r="N63" s="19"/>
      <c r="O63" s="19"/>
      <c r="Q63" s="387"/>
      <c r="R63" s="450" t="s">
        <v>976</v>
      </c>
      <c r="S63" s="438"/>
      <c r="T63" s="95"/>
      <c r="U63" s="397">
        <v>230</v>
      </c>
      <c r="V63" s="398"/>
      <c r="W63" s="602">
        <f t="shared" si="6"/>
      </c>
      <c r="X63" s="603"/>
      <c r="Y63" s="423" t="s">
        <v>1459</v>
      </c>
      <c r="Z63" s="424"/>
      <c r="AA63" s="424"/>
      <c r="AB63" s="424"/>
      <c r="AC63" s="424"/>
      <c r="AD63" s="424"/>
      <c r="AE63" s="425"/>
    </row>
    <row r="64" spans="1:31" ht="12.75" customHeight="1">
      <c r="A64" s="23"/>
      <c r="B64" s="30" t="s">
        <v>999</v>
      </c>
      <c r="C64" s="30"/>
      <c r="D64" s="31"/>
      <c r="E64" s="21"/>
      <c r="F64" s="21"/>
      <c r="G64" s="21"/>
      <c r="H64" s="21"/>
      <c r="I64" s="23"/>
      <c r="J64" s="23"/>
      <c r="K64" s="23"/>
      <c r="L64" s="23"/>
      <c r="M64" s="23"/>
      <c r="N64" s="23"/>
      <c r="O64" s="23"/>
      <c r="Q64" s="387"/>
      <c r="R64" s="450" t="s">
        <v>977</v>
      </c>
      <c r="S64" s="438"/>
      <c r="T64" s="95"/>
      <c r="U64" s="397">
        <v>220</v>
      </c>
      <c r="V64" s="398"/>
      <c r="W64" s="602">
        <f t="shared" si="6"/>
      </c>
      <c r="X64" s="603"/>
      <c r="Y64" s="423" t="s">
        <v>1456</v>
      </c>
      <c r="Z64" s="424"/>
      <c r="AA64" s="424"/>
      <c r="AB64" s="424"/>
      <c r="AC64" s="424"/>
      <c r="AD64" s="424"/>
      <c r="AE64" s="425"/>
    </row>
    <row r="65" spans="1:31" ht="12.75" customHeight="1">
      <c r="A65" s="23"/>
      <c r="B65" s="30"/>
      <c r="C65" s="30"/>
      <c r="D65" s="31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87"/>
      <c r="R65" s="450" t="s">
        <v>978</v>
      </c>
      <c r="S65" s="438"/>
      <c r="T65" s="95"/>
      <c r="U65" s="397">
        <v>250</v>
      </c>
      <c r="V65" s="398"/>
      <c r="W65" s="602">
        <f t="shared" si="6"/>
      </c>
      <c r="X65" s="603"/>
      <c r="Y65" s="423" t="s">
        <v>1457</v>
      </c>
      <c r="Z65" s="424"/>
      <c r="AA65" s="424"/>
      <c r="AB65" s="424"/>
      <c r="AC65" s="424"/>
      <c r="AD65" s="424"/>
      <c r="AE65" s="425"/>
    </row>
    <row r="66" spans="1:31" ht="12.75" customHeight="1">
      <c r="A66" s="23"/>
      <c r="B66" s="20"/>
      <c r="C66" s="20"/>
      <c r="D66" s="20"/>
      <c r="E66" s="26"/>
      <c r="F66" s="26"/>
      <c r="G66" s="22"/>
      <c r="H66" s="22"/>
      <c r="I66" s="23"/>
      <c r="K66" s="23"/>
      <c r="Q66" s="387"/>
      <c r="R66" s="450" t="s">
        <v>979</v>
      </c>
      <c r="S66" s="438"/>
      <c r="T66" s="95"/>
      <c r="U66" s="397">
        <v>210</v>
      </c>
      <c r="V66" s="398"/>
      <c r="W66" s="602">
        <f t="shared" si="6"/>
      </c>
      <c r="X66" s="603"/>
      <c r="Y66" s="423" t="s">
        <v>1418</v>
      </c>
      <c r="Z66" s="424"/>
      <c r="AA66" s="424"/>
      <c r="AB66" s="424"/>
      <c r="AC66" s="424"/>
      <c r="AD66" s="424"/>
      <c r="AE66" s="425"/>
    </row>
    <row r="67" spans="1:31" ht="12.75" customHeight="1">
      <c r="A67" s="23"/>
      <c r="B67" s="23"/>
      <c r="C67" s="23"/>
      <c r="D67" s="23"/>
      <c r="E67" s="23"/>
      <c r="F67" s="23"/>
      <c r="G67" s="23"/>
      <c r="H67" s="23"/>
      <c r="Q67" s="387"/>
      <c r="R67" s="450" t="s">
        <v>1416</v>
      </c>
      <c r="S67" s="438"/>
      <c r="T67" s="95"/>
      <c r="U67" s="397">
        <v>200</v>
      </c>
      <c r="V67" s="398"/>
      <c r="W67" s="602">
        <f t="shared" si="6"/>
      </c>
      <c r="X67" s="603"/>
      <c r="Y67" s="423" t="s">
        <v>1419</v>
      </c>
      <c r="Z67" s="424"/>
      <c r="AA67" s="424"/>
      <c r="AB67" s="424"/>
      <c r="AC67" s="424"/>
      <c r="AD67" s="424"/>
      <c r="AE67" s="425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87"/>
      <c r="R68" s="450" t="s">
        <v>1415</v>
      </c>
      <c r="S68" s="438"/>
      <c r="T68" s="95"/>
      <c r="U68" s="600">
        <v>200</v>
      </c>
      <c r="V68" s="601"/>
      <c r="W68" s="602">
        <f t="shared" si="6"/>
      </c>
      <c r="X68" s="603"/>
      <c r="Y68" s="423" t="s">
        <v>1458</v>
      </c>
      <c r="Z68" s="424"/>
      <c r="AA68" s="424"/>
      <c r="AB68" s="424"/>
      <c r="AC68" s="424"/>
      <c r="AD68" s="424"/>
      <c r="AE68" s="425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88"/>
      <c r="R69" s="406" t="s">
        <v>999</v>
      </c>
      <c r="S69" s="407"/>
      <c r="T69" s="408"/>
      <c r="U69" s="604">
        <f>SUBTOTAL(9,U59:V68)</f>
        <v>2560</v>
      </c>
      <c r="V69" s="605"/>
      <c r="W69" s="435">
        <f>SUBTOTAL(9,W59:X68)</f>
        <v>0</v>
      </c>
      <c r="X69" s="436"/>
      <c r="Y69" s="415"/>
      <c r="Z69" s="416"/>
      <c r="AA69" s="416"/>
      <c r="AB69" s="416"/>
      <c r="AC69" s="416"/>
      <c r="AD69" s="416"/>
      <c r="AE69" s="417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2"/>
      <c r="B71" s="23"/>
      <c r="C71" s="23"/>
      <c r="D71" s="23"/>
      <c r="E71" s="23"/>
      <c r="F71" s="23"/>
      <c r="G71" s="23"/>
      <c r="H71" s="23"/>
      <c r="P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3"/>
      <c r="B72" s="23"/>
      <c r="C72" s="23"/>
      <c r="D72" s="23"/>
      <c r="E72" s="23"/>
      <c r="F72" s="23"/>
      <c r="G72" s="23"/>
      <c r="H72" s="23"/>
      <c r="P72" s="15"/>
      <c r="Q72" s="523" t="s">
        <v>1051</v>
      </c>
      <c r="R72" s="499"/>
      <c r="S72" s="499"/>
      <c r="T72" s="524"/>
      <c r="U72" s="413">
        <f>SUBTOTAL(9,U6:V69)</f>
        <v>19180</v>
      </c>
      <c r="V72" s="413"/>
      <c r="W72" s="413">
        <f>SUBTOTAL(9,W6:X69)</f>
        <v>0</v>
      </c>
      <c r="X72" s="413"/>
      <c r="Y72" s="15"/>
      <c r="Z72" s="15"/>
      <c r="AA72" s="15"/>
      <c r="AB72" s="15"/>
      <c r="AC72" s="15"/>
      <c r="AD72" s="15"/>
      <c r="AE72" s="1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23" t="s">
        <v>1052</v>
      </c>
      <c r="R74" s="499"/>
      <c r="S74" s="499"/>
      <c r="T74" s="499"/>
      <c r="U74" s="499"/>
      <c r="V74" s="499"/>
      <c r="W74" s="499"/>
      <c r="X74" s="524"/>
      <c r="Y74" s="413">
        <f>SUM(E63,U72)</f>
        <v>83400</v>
      </c>
      <c r="Z74" s="413"/>
      <c r="AA74" s="413">
        <f>SUM(G63,W72)</f>
        <v>0</v>
      </c>
      <c r="AB74" s="413"/>
      <c r="AC74" s="17"/>
      <c r="AD74" s="17"/>
      <c r="AE74" s="17"/>
    </row>
    <row r="75" spans="1:31" ht="12.75" customHeight="1">
      <c r="A75" s="592" t="str">
        <f>'集計表'!A131</f>
        <v>株式会社毎日メディアサービス山口</v>
      </c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</row>
    <row r="76" spans="1:31" ht="12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ht="12.75" customHeight="1"/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40:X57 G47:H57 D47:D57 T26:T38 T40:T57 D22:D45 D6:D20 G6:H20 W59:X68 W26:X38 T6:T24 W6:X24 G22:H45" name="範囲1"/>
    <protectedRange sqref="T59:T68" name="範囲1_2"/>
  </protectedRanges>
  <mergeCells count="514"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  <mergeCell ref="G18:H18"/>
    <mergeCell ref="G19:H19"/>
    <mergeCell ref="G20:H20"/>
    <mergeCell ref="G21:H21"/>
    <mergeCell ref="B14:C14"/>
    <mergeCell ref="B17:C17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U25:V25"/>
    <mergeCell ref="U29:V29"/>
    <mergeCell ref="W32:X32"/>
    <mergeCell ref="W27:X27"/>
    <mergeCell ref="W28:X28"/>
    <mergeCell ref="W30:X30"/>
    <mergeCell ref="R37:S37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I36:O36"/>
    <mergeCell ref="G35:H35"/>
    <mergeCell ref="G39:H39"/>
    <mergeCell ref="G27:H27"/>
    <mergeCell ref="G28:H28"/>
    <mergeCell ref="I33:O33"/>
    <mergeCell ref="G37:H37"/>
    <mergeCell ref="G29:H29"/>
    <mergeCell ref="I30:O30"/>
    <mergeCell ref="G38:H38"/>
    <mergeCell ref="R39:T39"/>
    <mergeCell ref="R38:S38"/>
    <mergeCell ref="U38:V38"/>
    <mergeCell ref="U34:V34"/>
    <mergeCell ref="U35:V35"/>
    <mergeCell ref="I38:O38"/>
    <mergeCell ref="I37:O37"/>
    <mergeCell ref="I39:O39"/>
    <mergeCell ref="I34:O34"/>
    <mergeCell ref="I35:O35"/>
    <mergeCell ref="W35:X35"/>
    <mergeCell ref="W36:X36"/>
    <mergeCell ref="Y33:AE33"/>
    <mergeCell ref="Y34:AE34"/>
    <mergeCell ref="Y36:AE36"/>
    <mergeCell ref="W34:X34"/>
    <mergeCell ref="W33:X33"/>
    <mergeCell ref="Y35:AE35"/>
    <mergeCell ref="Y46:AE46"/>
    <mergeCell ref="Y45:AE45"/>
    <mergeCell ref="W44:X44"/>
    <mergeCell ref="Y38:AE38"/>
    <mergeCell ref="W39:X39"/>
    <mergeCell ref="Y37:AE37"/>
    <mergeCell ref="W37:X37"/>
    <mergeCell ref="Y40:AE40"/>
    <mergeCell ref="Y41:AE41"/>
    <mergeCell ref="W43:X43"/>
    <mergeCell ref="U47:V47"/>
    <mergeCell ref="U40:V40"/>
    <mergeCell ref="W38:X38"/>
    <mergeCell ref="W40:X40"/>
    <mergeCell ref="U41:V41"/>
    <mergeCell ref="W41:X41"/>
    <mergeCell ref="W42:X42"/>
    <mergeCell ref="U45:V45"/>
    <mergeCell ref="U42:V42"/>
    <mergeCell ref="U53:V53"/>
    <mergeCell ref="U51:V51"/>
    <mergeCell ref="U52:V52"/>
    <mergeCell ref="Y39:AE39"/>
    <mergeCell ref="Y47:AE47"/>
    <mergeCell ref="Y43:AE43"/>
    <mergeCell ref="Y44:AE44"/>
    <mergeCell ref="U39:V39"/>
    <mergeCell ref="U46:V46"/>
    <mergeCell ref="W47:X47"/>
    <mergeCell ref="Y42:AE42"/>
    <mergeCell ref="I52:O52"/>
    <mergeCell ref="R47:S47"/>
    <mergeCell ref="R43:S43"/>
    <mergeCell ref="I48:O48"/>
    <mergeCell ref="Q40:Q58"/>
    <mergeCell ref="I41:O41"/>
    <mergeCell ref="U54:V54"/>
    <mergeCell ref="R42:S42"/>
    <mergeCell ref="W53:X53"/>
    <mergeCell ref="R41:S41"/>
    <mergeCell ref="R40:S40"/>
    <mergeCell ref="W50:X50"/>
    <mergeCell ref="R49:S49"/>
    <mergeCell ref="W45:X45"/>
    <mergeCell ref="W46:X46"/>
    <mergeCell ref="R44:S44"/>
    <mergeCell ref="U43:V43"/>
    <mergeCell ref="R45:S45"/>
    <mergeCell ref="U44:V44"/>
    <mergeCell ref="U48:V48"/>
    <mergeCell ref="Y52:AE52"/>
    <mergeCell ref="W49:X49"/>
    <mergeCell ref="W51:X51"/>
    <mergeCell ref="Y49:AE49"/>
    <mergeCell ref="R50:S50"/>
    <mergeCell ref="Y50:AE50"/>
    <mergeCell ref="Y51:AE51"/>
    <mergeCell ref="U50:V50"/>
    <mergeCell ref="R51:S51"/>
    <mergeCell ref="W52:X52"/>
    <mergeCell ref="Y74:Z74"/>
    <mergeCell ref="W69:X69"/>
    <mergeCell ref="AA74:AB74"/>
    <mergeCell ref="Y53:AE53"/>
    <mergeCell ref="W54:X54"/>
    <mergeCell ref="W66:X66"/>
    <mergeCell ref="Y57:AE57"/>
    <mergeCell ref="W55:X55"/>
    <mergeCell ref="Y59:AE59"/>
    <mergeCell ref="U64:V64"/>
    <mergeCell ref="R64:S64"/>
    <mergeCell ref="Y66:AE66"/>
    <mergeCell ref="Y56:AE56"/>
    <mergeCell ref="W58:X58"/>
    <mergeCell ref="Y58:AE58"/>
    <mergeCell ref="Y60:AE60"/>
    <mergeCell ref="Y62:AE62"/>
    <mergeCell ref="W72:X72"/>
    <mergeCell ref="Y69:AE69"/>
    <mergeCell ref="W64:X64"/>
    <mergeCell ref="Y64:AE64"/>
    <mergeCell ref="W56:X56"/>
    <mergeCell ref="U72:V72"/>
    <mergeCell ref="W61:X61"/>
    <mergeCell ref="Y61:AE61"/>
    <mergeCell ref="U56:V56"/>
    <mergeCell ref="W63:X63"/>
    <mergeCell ref="E63:F63"/>
    <mergeCell ref="U59:V59"/>
    <mergeCell ref="G63:H63"/>
    <mergeCell ref="G61:H61"/>
    <mergeCell ref="E61:F61"/>
    <mergeCell ref="W62:X62"/>
    <mergeCell ref="W60:X60"/>
    <mergeCell ref="I58:O58"/>
    <mergeCell ref="E58:F58"/>
    <mergeCell ref="E57:F57"/>
    <mergeCell ref="Y54:AE54"/>
    <mergeCell ref="Y55:AE55"/>
    <mergeCell ref="R56:S56"/>
    <mergeCell ref="U55:V55"/>
    <mergeCell ref="U57:V57"/>
    <mergeCell ref="R54:S54"/>
    <mergeCell ref="R58:T58"/>
    <mergeCell ref="Y48:AE48"/>
    <mergeCell ref="U58:V58"/>
    <mergeCell ref="I56:O56"/>
    <mergeCell ref="E55:F55"/>
    <mergeCell ref="E49:F49"/>
    <mergeCell ref="E52:F52"/>
    <mergeCell ref="R53:S53"/>
    <mergeCell ref="I53:O53"/>
    <mergeCell ref="R55:S55"/>
    <mergeCell ref="G58:H58"/>
    <mergeCell ref="B57:C57"/>
    <mergeCell ref="B53:C53"/>
    <mergeCell ref="E53:F53"/>
    <mergeCell ref="B56:C56"/>
    <mergeCell ref="E54:F54"/>
    <mergeCell ref="I54:O54"/>
    <mergeCell ref="G54:H54"/>
    <mergeCell ref="E56:F56"/>
    <mergeCell ref="I57:O57"/>
    <mergeCell ref="G52:H52"/>
    <mergeCell ref="G53:H53"/>
    <mergeCell ref="G56:H56"/>
    <mergeCell ref="B54:C54"/>
    <mergeCell ref="B55:C55"/>
    <mergeCell ref="B52:C52"/>
    <mergeCell ref="B50:C50"/>
    <mergeCell ref="G47:H47"/>
    <mergeCell ref="G49:H49"/>
    <mergeCell ref="G51:H51"/>
    <mergeCell ref="G46:H46"/>
    <mergeCell ref="E47:F47"/>
    <mergeCell ref="E46:F46"/>
    <mergeCell ref="E51:F51"/>
    <mergeCell ref="B46:D46"/>
    <mergeCell ref="B43:C43"/>
    <mergeCell ref="B44:C44"/>
    <mergeCell ref="E40:F40"/>
    <mergeCell ref="E38:F38"/>
    <mergeCell ref="B38:C38"/>
    <mergeCell ref="E44:F44"/>
    <mergeCell ref="E29:F29"/>
    <mergeCell ref="E32:F32"/>
    <mergeCell ref="E42:F42"/>
    <mergeCell ref="B40:C40"/>
    <mergeCell ref="E35:F35"/>
    <mergeCell ref="G33:H33"/>
    <mergeCell ref="E39:F39"/>
    <mergeCell ref="E36:F36"/>
    <mergeCell ref="E34:F34"/>
    <mergeCell ref="E33:F33"/>
    <mergeCell ref="E37:F37"/>
    <mergeCell ref="B30:C30"/>
    <mergeCell ref="E31:F31"/>
    <mergeCell ref="B31:C31"/>
    <mergeCell ref="B42:C42"/>
    <mergeCell ref="B32:C32"/>
    <mergeCell ref="E41:F41"/>
    <mergeCell ref="B41:C41"/>
    <mergeCell ref="B33:C33"/>
    <mergeCell ref="G30:H30"/>
    <mergeCell ref="G31:H31"/>
    <mergeCell ref="G34:H34"/>
    <mergeCell ref="G40:H40"/>
    <mergeCell ref="G36:H36"/>
    <mergeCell ref="G43:H43"/>
    <mergeCell ref="I49:O49"/>
    <mergeCell ref="I44:O44"/>
    <mergeCell ref="I40:O40"/>
    <mergeCell ref="I47:O47"/>
    <mergeCell ref="G44:H44"/>
    <mergeCell ref="I46:O46"/>
    <mergeCell ref="I43:O43"/>
    <mergeCell ref="I45:O45"/>
    <mergeCell ref="I50:O50"/>
    <mergeCell ref="I51:O51"/>
    <mergeCell ref="E22:F22"/>
    <mergeCell ref="E24:F24"/>
    <mergeCell ref="E26:F26"/>
    <mergeCell ref="G50:H50"/>
    <mergeCell ref="E48:F48"/>
    <mergeCell ref="E28:F28"/>
    <mergeCell ref="G41:H41"/>
    <mergeCell ref="G42:H42"/>
    <mergeCell ref="B26:C26"/>
    <mergeCell ref="E43:F43"/>
    <mergeCell ref="E30:F30"/>
    <mergeCell ref="E25:F25"/>
    <mergeCell ref="B24:C24"/>
    <mergeCell ref="B58:D58"/>
    <mergeCell ref="B35:C35"/>
    <mergeCell ref="B27:C27"/>
    <mergeCell ref="E27:F27"/>
    <mergeCell ref="B25:C25"/>
    <mergeCell ref="B29:C29"/>
    <mergeCell ref="B39:C39"/>
    <mergeCell ref="B28:C28"/>
    <mergeCell ref="R67:S67"/>
    <mergeCell ref="B48:C48"/>
    <mergeCell ref="B49:C49"/>
    <mergeCell ref="G45:H45"/>
    <mergeCell ref="R57:S57"/>
    <mergeCell ref="I42:O42"/>
    <mergeCell ref="G55:H55"/>
    <mergeCell ref="A61:D61"/>
    <mergeCell ref="A63:D63"/>
    <mergeCell ref="B47:C47"/>
    <mergeCell ref="I55:O55"/>
    <mergeCell ref="G48:H48"/>
    <mergeCell ref="U61:V61"/>
    <mergeCell ref="U62:V62"/>
    <mergeCell ref="R62:S62"/>
    <mergeCell ref="B51:C51"/>
    <mergeCell ref="E50:F50"/>
    <mergeCell ref="B45:C45"/>
    <mergeCell ref="G57:H57"/>
    <mergeCell ref="E45:F45"/>
    <mergeCell ref="U19:V19"/>
    <mergeCell ref="W19:X19"/>
    <mergeCell ref="B22:C22"/>
    <mergeCell ref="B36:C36"/>
    <mergeCell ref="B37:C37"/>
    <mergeCell ref="B34:C34"/>
    <mergeCell ref="Q26:Q39"/>
    <mergeCell ref="Y19:AE19"/>
    <mergeCell ref="R69:T69"/>
    <mergeCell ref="U69:V69"/>
    <mergeCell ref="R68:S68"/>
    <mergeCell ref="Y68:AE68"/>
    <mergeCell ref="Y67:AE67"/>
    <mergeCell ref="U67:V67"/>
    <mergeCell ref="W67:X67"/>
    <mergeCell ref="Y63:AE63"/>
    <mergeCell ref="Y65:AE65"/>
    <mergeCell ref="R46:S46"/>
    <mergeCell ref="R48:S48"/>
    <mergeCell ref="R63:S63"/>
    <mergeCell ref="R59:S59"/>
    <mergeCell ref="R61:S61"/>
    <mergeCell ref="W59:X59"/>
    <mergeCell ref="W57:X57"/>
    <mergeCell ref="W48:X48"/>
    <mergeCell ref="U49:V49"/>
    <mergeCell ref="R52:S52"/>
    <mergeCell ref="A75:AE75"/>
    <mergeCell ref="B23:C23"/>
    <mergeCell ref="I23:O23"/>
    <mergeCell ref="E23:F23"/>
    <mergeCell ref="G23:H23"/>
    <mergeCell ref="A47:A58"/>
    <mergeCell ref="A22:A46"/>
    <mergeCell ref="R65:S65"/>
    <mergeCell ref="U63:V63"/>
    <mergeCell ref="U65:V65"/>
    <mergeCell ref="Q72:T72"/>
    <mergeCell ref="Q74:X74"/>
    <mergeCell ref="Q59:Q69"/>
    <mergeCell ref="U66:V66"/>
    <mergeCell ref="R60:S60"/>
    <mergeCell ref="U60:V60"/>
    <mergeCell ref="W65:X65"/>
    <mergeCell ref="W68:X68"/>
    <mergeCell ref="U68:V68"/>
    <mergeCell ref="R66:S66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  <ignoredErrors>
    <ignoredError sqref="W50 W41:X48 W51:X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0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60" t="s">
        <v>890</v>
      </c>
      <c r="B1" s="161"/>
      <c r="C1" s="161"/>
      <c r="D1" s="500" t="s">
        <v>692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40</v>
      </c>
      <c r="L2" s="513">
        <f>'集計表'!M2</f>
        <v>-1</v>
      </c>
      <c r="M2" s="514"/>
      <c r="N2" s="514"/>
      <c r="O2" s="514"/>
      <c r="P2" s="73" t="s">
        <v>984</v>
      </c>
      <c r="Q2" s="6" t="s">
        <v>41</v>
      </c>
      <c r="R2" s="498">
        <f>'集計表'!S2</f>
        <v>0</v>
      </c>
      <c r="S2" s="498"/>
      <c r="T2" s="7" t="s">
        <v>42</v>
      </c>
      <c r="U2" s="8" t="s">
        <v>43</v>
      </c>
      <c r="V2" s="493" t="s">
        <v>44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674">
        <f>'集計表'!E3</f>
        <v>0</v>
      </c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6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1850</v>
      </c>
      <c r="AB4" s="502">
        <f>SUM(W71)</f>
        <v>0</v>
      </c>
      <c r="AC4" s="501"/>
      <c r="AD4" s="501"/>
      <c r="AE4" s="9" t="s">
        <v>1851</v>
      </c>
    </row>
    <row r="5" spans="1:31" ht="12.75" customHeight="1">
      <c r="A5" s="12"/>
      <c r="B5" s="519" t="s">
        <v>1852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1853</v>
      </c>
      <c r="J5" s="496"/>
      <c r="K5" s="496"/>
      <c r="L5" s="496"/>
      <c r="M5" s="496"/>
      <c r="N5" s="496"/>
      <c r="O5" s="497"/>
      <c r="Q5" s="13"/>
      <c r="R5" s="519" t="s">
        <v>1854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1853</v>
      </c>
      <c r="Z5" s="496"/>
      <c r="AA5" s="496"/>
      <c r="AB5" s="496"/>
      <c r="AC5" s="496"/>
      <c r="AD5" s="496"/>
      <c r="AE5" s="497"/>
    </row>
    <row r="6" spans="1:31" ht="12.75" customHeight="1">
      <c r="A6" s="689" t="s">
        <v>897</v>
      </c>
      <c r="B6" s="399" t="s">
        <v>1855</v>
      </c>
      <c r="C6" s="400"/>
      <c r="D6" s="59"/>
      <c r="E6" s="641">
        <v>180</v>
      </c>
      <c r="F6" s="642"/>
      <c r="G6" s="672">
        <f>IF(D6="","",ROUND(E6*$D$4,-1))</f>
      </c>
      <c r="H6" s="673"/>
      <c r="I6" s="679" t="s">
        <v>898</v>
      </c>
      <c r="J6" s="680"/>
      <c r="K6" s="680"/>
      <c r="L6" s="680"/>
      <c r="M6" s="680"/>
      <c r="N6" s="680"/>
      <c r="O6" s="681"/>
      <c r="Q6" s="689" t="s">
        <v>925</v>
      </c>
      <c r="R6" s="399" t="s">
        <v>1856</v>
      </c>
      <c r="S6" s="400"/>
      <c r="T6" s="59"/>
      <c r="U6" s="623">
        <v>370</v>
      </c>
      <c r="V6" s="624"/>
      <c r="W6" s="660">
        <f>IF(T6="","",ROUND(U6*$D$4,-1))</f>
      </c>
      <c r="X6" s="661"/>
      <c r="Y6" s="677" t="s">
        <v>2091</v>
      </c>
      <c r="Z6" s="556"/>
      <c r="AA6" s="556"/>
      <c r="AB6" s="556"/>
      <c r="AC6" s="556"/>
      <c r="AD6" s="556"/>
      <c r="AE6" s="678"/>
    </row>
    <row r="7" spans="1:31" ht="12.75" customHeight="1">
      <c r="A7" s="690"/>
      <c r="B7" s="392" t="s">
        <v>428</v>
      </c>
      <c r="C7" s="381"/>
      <c r="D7" s="60"/>
      <c r="E7" s="662">
        <v>370</v>
      </c>
      <c r="F7" s="663"/>
      <c r="G7" s="672">
        <f>IF(D7="","",ROUND(E7*$D$4,-1))</f>
      </c>
      <c r="H7" s="673"/>
      <c r="I7" s="544" t="s">
        <v>2044</v>
      </c>
      <c r="J7" s="545"/>
      <c r="K7" s="545"/>
      <c r="L7" s="545"/>
      <c r="M7" s="545"/>
      <c r="N7" s="545"/>
      <c r="O7" s="546"/>
      <c r="Q7" s="690"/>
      <c r="R7" s="392" t="s">
        <v>353</v>
      </c>
      <c r="S7" s="381"/>
      <c r="T7" s="95"/>
      <c r="U7" s="600">
        <v>370</v>
      </c>
      <c r="V7" s="601"/>
      <c r="W7" s="651">
        <f>IF(T7="","",ROUND(U7*$D$4,-1))</f>
      </c>
      <c r="X7" s="652"/>
      <c r="Y7" s="345" t="s">
        <v>2092</v>
      </c>
      <c r="Z7" s="381"/>
      <c r="AA7" s="381"/>
      <c r="AB7" s="381"/>
      <c r="AC7" s="381"/>
      <c r="AD7" s="381"/>
      <c r="AE7" s="653"/>
    </row>
    <row r="8" spans="1:31" ht="12.75" customHeight="1">
      <c r="A8" s="690"/>
      <c r="B8" s="392" t="s">
        <v>429</v>
      </c>
      <c r="C8" s="381"/>
      <c r="D8" s="95"/>
      <c r="E8" s="662">
        <v>100</v>
      </c>
      <c r="F8" s="663"/>
      <c r="G8" s="602">
        <f>IF(D8="","",ROUND(E8*$D$4,-1))</f>
      </c>
      <c r="H8" s="603"/>
      <c r="I8" s="544" t="s">
        <v>2547</v>
      </c>
      <c r="J8" s="545"/>
      <c r="K8" s="545"/>
      <c r="L8" s="545"/>
      <c r="M8" s="545"/>
      <c r="N8" s="545"/>
      <c r="O8" s="546"/>
      <c r="Q8" s="690"/>
      <c r="R8" s="392" t="s">
        <v>1857</v>
      </c>
      <c r="S8" s="381"/>
      <c r="T8" s="95"/>
      <c r="U8" s="600">
        <v>390</v>
      </c>
      <c r="V8" s="601"/>
      <c r="W8" s="651">
        <f aca="true" t="shared" si="0" ref="W8:W24">IF(T8="","",ROUND(U8*$D$4,-1))</f>
      </c>
      <c r="X8" s="652"/>
      <c r="Y8" s="345" t="s">
        <v>2093</v>
      </c>
      <c r="Z8" s="381"/>
      <c r="AA8" s="381"/>
      <c r="AB8" s="381"/>
      <c r="AC8" s="381"/>
      <c r="AD8" s="381"/>
      <c r="AE8" s="653"/>
    </row>
    <row r="9" spans="1:31" ht="12.75" customHeight="1">
      <c r="A9" s="691"/>
      <c r="B9" s="406" t="s">
        <v>999</v>
      </c>
      <c r="C9" s="407"/>
      <c r="D9" s="408"/>
      <c r="E9" s="542">
        <f>SUBTOTAL(9,E6:F8)</f>
        <v>650</v>
      </c>
      <c r="F9" s="543"/>
      <c r="G9" s="542">
        <f>SUBTOTAL(9,G6:H8)</f>
        <v>0</v>
      </c>
      <c r="H9" s="543"/>
      <c r="I9" s="685"/>
      <c r="J9" s="686"/>
      <c r="K9" s="686"/>
      <c r="L9" s="686"/>
      <c r="M9" s="686"/>
      <c r="N9" s="686"/>
      <c r="O9" s="687"/>
      <c r="Q9" s="690"/>
      <c r="R9" s="392" t="s">
        <v>1858</v>
      </c>
      <c r="S9" s="381"/>
      <c r="T9" s="95"/>
      <c r="U9" s="600">
        <v>260</v>
      </c>
      <c r="V9" s="601"/>
      <c r="W9" s="651">
        <f t="shared" si="0"/>
      </c>
      <c r="X9" s="652"/>
      <c r="Y9" s="345" t="s">
        <v>2094</v>
      </c>
      <c r="Z9" s="381"/>
      <c r="AA9" s="381"/>
      <c r="AB9" s="381"/>
      <c r="AC9" s="381"/>
      <c r="AD9" s="381"/>
      <c r="AE9" s="653"/>
    </row>
    <row r="10" spans="1:31" ht="12.75" customHeight="1">
      <c r="A10" s="689" t="s">
        <v>901</v>
      </c>
      <c r="B10" s="399" t="s">
        <v>1859</v>
      </c>
      <c r="C10" s="400"/>
      <c r="D10" s="59"/>
      <c r="E10" s="666">
        <v>150</v>
      </c>
      <c r="F10" s="667"/>
      <c r="G10" s="672">
        <f aca="true" t="shared" si="1" ref="G10:G35">IF(D10="","",ROUND(E10*$D$4,-1))</f>
      </c>
      <c r="H10" s="673"/>
      <c r="I10" s="682" t="s">
        <v>2045</v>
      </c>
      <c r="J10" s="683"/>
      <c r="K10" s="683"/>
      <c r="L10" s="683"/>
      <c r="M10" s="683"/>
      <c r="N10" s="683"/>
      <c r="O10" s="684"/>
      <c r="Q10" s="690"/>
      <c r="R10" s="392" t="s">
        <v>2351</v>
      </c>
      <c r="S10" s="381"/>
      <c r="T10" s="95"/>
      <c r="U10" s="600">
        <v>160</v>
      </c>
      <c r="V10" s="601"/>
      <c r="W10" s="651">
        <f>IF(T10="","",ROUND(U10*$D$4,-1))</f>
      </c>
      <c r="X10" s="652"/>
      <c r="Y10" s="345" t="s">
        <v>2353</v>
      </c>
      <c r="Z10" s="381"/>
      <c r="AA10" s="381"/>
      <c r="AB10" s="381"/>
      <c r="AC10" s="381"/>
      <c r="AD10" s="381"/>
      <c r="AE10" s="653"/>
    </row>
    <row r="11" spans="1:31" ht="12.75" customHeight="1">
      <c r="A11" s="690"/>
      <c r="B11" s="392" t="s">
        <v>452</v>
      </c>
      <c r="C11" s="381"/>
      <c r="D11" s="95"/>
      <c r="E11" s="662">
        <v>200</v>
      </c>
      <c r="F11" s="663"/>
      <c r="G11" s="602">
        <f t="shared" si="1"/>
      </c>
      <c r="H11" s="603"/>
      <c r="I11" s="544" t="s">
        <v>2046</v>
      </c>
      <c r="J11" s="545"/>
      <c r="K11" s="545"/>
      <c r="L11" s="545"/>
      <c r="M11" s="545"/>
      <c r="N11" s="545"/>
      <c r="O11" s="546"/>
      <c r="Q11" s="690"/>
      <c r="R11" s="572" t="s">
        <v>2352</v>
      </c>
      <c r="S11" s="573"/>
      <c r="T11" s="95"/>
      <c r="U11" s="600">
        <v>380</v>
      </c>
      <c r="V11" s="601"/>
      <c r="W11" s="651">
        <f t="shared" si="0"/>
      </c>
      <c r="X11" s="652"/>
      <c r="Y11" s="345" t="s">
        <v>2354</v>
      </c>
      <c r="Z11" s="381"/>
      <c r="AA11" s="381"/>
      <c r="AB11" s="381"/>
      <c r="AC11" s="381"/>
      <c r="AD11" s="381"/>
      <c r="AE11" s="653"/>
    </row>
    <row r="12" spans="1:31" ht="12.75" customHeight="1">
      <c r="A12" s="690"/>
      <c r="B12" s="392" t="s">
        <v>453</v>
      </c>
      <c r="C12" s="381"/>
      <c r="D12" s="95"/>
      <c r="E12" s="662">
        <v>120</v>
      </c>
      <c r="F12" s="663"/>
      <c r="G12" s="602">
        <f t="shared" si="1"/>
      </c>
      <c r="H12" s="603"/>
      <c r="I12" s="544" t="s">
        <v>2047</v>
      </c>
      <c r="J12" s="545"/>
      <c r="K12" s="545"/>
      <c r="L12" s="545"/>
      <c r="M12" s="545"/>
      <c r="N12" s="545"/>
      <c r="O12" s="546"/>
      <c r="Q12" s="690"/>
      <c r="R12" s="392" t="s">
        <v>1860</v>
      </c>
      <c r="S12" s="381"/>
      <c r="T12" s="95"/>
      <c r="U12" s="600">
        <v>150</v>
      </c>
      <c r="V12" s="601"/>
      <c r="W12" s="651">
        <f t="shared" si="0"/>
      </c>
      <c r="X12" s="652"/>
      <c r="Y12" s="345" t="s">
        <v>2095</v>
      </c>
      <c r="Z12" s="381"/>
      <c r="AA12" s="381"/>
      <c r="AB12" s="381"/>
      <c r="AC12" s="381"/>
      <c r="AD12" s="381"/>
      <c r="AE12" s="653"/>
    </row>
    <row r="13" spans="1:31" ht="12.75" customHeight="1">
      <c r="A13" s="690"/>
      <c r="B13" s="392" t="s">
        <v>1861</v>
      </c>
      <c r="C13" s="381"/>
      <c r="D13" s="95"/>
      <c r="E13" s="662">
        <v>120</v>
      </c>
      <c r="F13" s="663"/>
      <c r="G13" s="602">
        <f t="shared" si="1"/>
      </c>
      <c r="H13" s="603"/>
      <c r="I13" s="544" t="s">
        <v>2048</v>
      </c>
      <c r="J13" s="545"/>
      <c r="K13" s="545"/>
      <c r="L13" s="545"/>
      <c r="M13" s="545"/>
      <c r="N13" s="545"/>
      <c r="O13" s="546"/>
      <c r="Q13" s="690"/>
      <c r="R13" s="392" t="s">
        <v>357</v>
      </c>
      <c r="S13" s="381"/>
      <c r="T13" s="95"/>
      <c r="U13" s="600">
        <v>550</v>
      </c>
      <c r="V13" s="601"/>
      <c r="W13" s="651">
        <f t="shared" si="0"/>
      </c>
      <c r="X13" s="652"/>
      <c r="Y13" s="345" t="s">
        <v>2096</v>
      </c>
      <c r="Z13" s="381"/>
      <c r="AA13" s="381"/>
      <c r="AB13" s="381"/>
      <c r="AC13" s="381"/>
      <c r="AD13" s="381"/>
      <c r="AE13" s="653"/>
    </row>
    <row r="14" spans="1:31" ht="12.75" customHeight="1">
      <c r="A14" s="690"/>
      <c r="B14" s="392" t="s">
        <v>1862</v>
      </c>
      <c r="C14" s="381"/>
      <c r="D14" s="95"/>
      <c r="E14" s="662">
        <v>250</v>
      </c>
      <c r="F14" s="663"/>
      <c r="G14" s="602">
        <f>IF(D14="","",ROUND(E14*$D$4,-1))</f>
      </c>
      <c r="H14" s="603"/>
      <c r="I14" s="544" t="s">
        <v>2049</v>
      </c>
      <c r="J14" s="545"/>
      <c r="K14" s="545"/>
      <c r="L14" s="545"/>
      <c r="M14" s="545"/>
      <c r="N14" s="545"/>
      <c r="O14" s="546"/>
      <c r="Q14" s="690"/>
      <c r="R14" s="392" t="s">
        <v>1754</v>
      </c>
      <c r="S14" s="381"/>
      <c r="T14" s="95"/>
      <c r="U14" s="600">
        <v>210</v>
      </c>
      <c r="V14" s="601"/>
      <c r="W14" s="651">
        <f t="shared" si="0"/>
      </c>
      <c r="X14" s="652"/>
      <c r="Y14" s="345" t="s">
        <v>2438</v>
      </c>
      <c r="Z14" s="381"/>
      <c r="AA14" s="381"/>
      <c r="AB14" s="381"/>
      <c r="AC14" s="381"/>
      <c r="AD14" s="381"/>
      <c r="AE14" s="653"/>
    </row>
    <row r="15" spans="1:31" ht="12.75" customHeight="1">
      <c r="A15" s="690"/>
      <c r="B15" s="392" t="s">
        <v>455</v>
      </c>
      <c r="C15" s="381"/>
      <c r="D15" s="95"/>
      <c r="E15" s="662">
        <v>200</v>
      </c>
      <c r="F15" s="663"/>
      <c r="G15" s="602">
        <f t="shared" si="1"/>
      </c>
      <c r="H15" s="603"/>
      <c r="I15" s="544" t="s">
        <v>2050</v>
      </c>
      <c r="J15" s="545"/>
      <c r="K15" s="545"/>
      <c r="L15" s="545"/>
      <c r="M15" s="545"/>
      <c r="N15" s="545"/>
      <c r="O15" s="546"/>
      <c r="Q15" s="690"/>
      <c r="R15" s="392" t="s">
        <v>1758</v>
      </c>
      <c r="S15" s="381"/>
      <c r="T15" s="95"/>
      <c r="U15" s="600">
        <v>200</v>
      </c>
      <c r="V15" s="601"/>
      <c r="W15" s="651">
        <f>IF(T15="","",ROUND(U15*$D$4,-1))</f>
      </c>
      <c r="X15" s="652"/>
      <c r="Y15" s="345" t="s">
        <v>2439</v>
      </c>
      <c r="Z15" s="381"/>
      <c r="AA15" s="381"/>
      <c r="AB15" s="381"/>
      <c r="AC15" s="381"/>
      <c r="AD15" s="381"/>
      <c r="AE15" s="653"/>
    </row>
    <row r="16" spans="1:31" ht="12.75" customHeight="1">
      <c r="A16" s="690"/>
      <c r="B16" s="392" t="s">
        <v>1864</v>
      </c>
      <c r="C16" s="381"/>
      <c r="D16" s="95"/>
      <c r="E16" s="662">
        <v>340</v>
      </c>
      <c r="F16" s="663"/>
      <c r="G16" s="602">
        <f t="shared" si="1"/>
      </c>
      <c r="H16" s="603"/>
      <c r="I16" s="544" t="s">
        <v>2051</v>
      </c>
      <c r="J16" s="545"/>
      <c r="K16" s="545"/>
      <c r="L16" s="545"/>
      <c r="M16" s="545"/>
      <c r="N16" s="545"/>
      <c r="O16" s="546"/>
      <c r="Q16" s="690"/>
      <c r="R16" s="392" t="s">
        <v>1863</v>
      </c>
      <c r="S16" s="381"/>
      <c r="T16" s="95"/>
      <c r="U16" s="600">
        <v>540</v>
      </c>
      <c r="V16" s="601"/>
      <c r="W16" s="651">
        <f>IF(T16="","",ROUND(U16*$D$4,-1))</f>
      </c>
      <c r="X16" s="652"/>
      <c r="Y16" s="345" t="s">
        <v>2097</v>
      </c>
      <c r="Z16" s="381"/>
      <c r="AA16" s="381"/>
      <c r="AB16" s="381"/>
      <c r="AC16" s="381"/>
      <c r="AD16" s="381"/>
      <c r="AE16" s="653"/>
    </row>
    <row r="17" spans="1:31" ht="12.75" customHeight="1">
      <c r="A17" s="690"/>
      <c r="B17" s="392" t="s">
        <v>1865</v>
      </c>
      <c r="C17" s="381"/>
      <c r="D17" s="95"/>
      <c r="E17" s="662">
        <v>250</v>
      </c>
      <c r="F17" s="663"/>
      <c r="G17" s="602">
        <f t="shared" si="1"/>
      </c>
      <c r="H17" s="603"/>
      <c r="I17" s="544" t="s">
        <v>2052</v>
      </c>
      <c r="J17" s="545"/>
      <c r="K17" s="545"/>
      <c r="L17" s="545"/>
      <c r="M17" s="545"/>
      <c r="N17" s="545"/>
      <c r="O17" s="546"/>
      <c r="Q17" s="690"/>
      <c r="R17" s="392" t="s">
        <v>360</v>
      </c>
      <c r="S17" s="381"/>
      <c r="T17" s="95"/>
      <c r="U17" s="600">
        <v>550</v>
      </c>
      <c r="V17" s="601"/>
      <c r="W17" s="651">
        <f t="shared" si="0"/>
      </c>
      <c r="X17" s="652"/>
      <c r="Y17" s="345" t="s">
        <v>2098</v>
      </c>
      <c r="Z17" s="381"/>
      <c r="AA17" s="381"/>
      <c r="AB17" s="381"/>
      <c r="AC17" s="381"/>
      <c r="AD17" s="381"/>
      <c r="AE17" s="653"/>
    </row>
    <row r="18" spans="1:31" ht="12.75" customHeight="1">
      <c r="A18" s="690"/>
      <c r="B18" s="392" t="s">
        <v>1867</v>
      </c>
      <c r="C18" s="381"/>
      <c r="D18" s="95"/>
      <c r="E18" s="662">
        <v>170</v>
      </c>
      <c r="F18" s="663"/>
      <c r="G18" s="651">
        <f t="shared" si="1"/>
      </c>
      <c r="H18" s="652"/>
      <c r="I18" s="654" t="s">
        <v>2053</v>
      </c>
      <c r="J18" s="655"/>
      <c r="K18" s="655"/>
      <c r="L18" s="655"/>
      <c r="M18" s="655"/>
      <c r="N18" s="655"/>
      <c r="O18" s="656"/>
      <c r="Q18" s="690"/>
      <c r="R18" s="392" t="s">
        <v>361</v>
      </c>
      <c r="S18" s="381"/>
      <c r="T18" s="95"/>
      <c r="U18" s="600">
        <v>530</v>
      </c>
      <c r="V18" s="601"/>
      <c r="W18" s="651">
        <f t="shared" si="0"/>
      </c>
      <c r="X18" s="652"/>
      <c r="Y18" s="345" t="s">
        <v>2099</v>
      </c>
      <c r="Z18" s="381"/>
      <c r="AA18" s="381"/>
      <c r="AB18" s="381"/>
      <c r="AC18" s="381"/>
      <c r="AD18" s="381"/>
      <c r="AE18" s="653"/>
    </row>
    <row r="19" spans="1:31" ht="12.75" customHeight="1">
      <c r="A19" s="690"/>
      <c r="B19" s="392" t="s">
        <v>1869</v>
      </c>
      <c r="C19" s="381"/>
      <c r="D19" s="95"/>
      <c r="E19" s="662">
        <v>330</v>
      </c>
      <c r="F19" s="663"/>
      <c r="G19" s="651">
        <f t="shared" si="1"/>
      </c>
      <c r="H19" s="652"/>
      <c r="I19" s="544" t="s">
        <v>2054</v>
      </c>
      <c r="J19" s="545"/>
      <c r="K19" s="545"/>
      <c r="L19" s="545"/>
      <c r="M19" s="545"/>
      <c r="N19" s="545"/>
      <c r="O19" s="546"/>
      <c r="Q19" s="690"/>
      <c r="R19" s="392" t="s">
        <v>1866</v>
      </c>
      <c r="S19" s="381"/>
      <c r="T19" s="95"/>
      <c r="U19" s="600">
        <v>250</v>
      </c>
      <c r="V19" s="601"/>
      <c r="W19" s="651">
        <f t="shared" si="0"/>
      </c>
      <c r="X19" s="652"/>
      <c r="Y19" s="345" t="s">
        <v>307</v>
      </c>
      <c r="Z19" s="381"/>
      <c r="AA19" s="381"/>
      <c r="AB19" s="381"/>
      <c r="AC19" s="381"/>
      <c r="AD19" s="381"/>
      <c r="AE19" s="653"/>
    </row>
    <row r="20" spans="1:31" ht="12.75" customHeight="1">
      <c r="A20" s="690"/>
      <c r="B20" s="392" t="s">
        <v>1871</v>
      </c>
      <c r="C20" s="381"/>
      <c r="D20" s="95"/>
      <c r="E20" s="662">
        <v>180</v>
      </c>
      <c r="F20" s="663"/>
      <c r="G20" s="651">
        <f t="shared" si="1"/>
      </c>
      <c r="H20" s="652"/>
      <c r="I20" s="544" t="s">
        <v>2055</v>
      </c>
      <c r="J20" s="545"/>
      <c r="K20" s="545"/>
      <c r="L20" s="545"/>
      <c r="M20" s="545"/>
      <c r="N20" s="545"/>
      <c r="O20" s="546"/>
      <c r="Q20" s="690"/>
      <c r="R20" s="392" t="s">
        <v>1868</v>
      </c>
      <c r="S20" s="381"/>
      <c r="T20" s="95"/>
      <c r="U20" s="600">
        <v>480</v>
      </c>
      <c r="V20" s="601"/>
      <c r="W20" s="651">
        <f t="shared" si="0"/>
      </c>
      <c r="X20" s="652"/>
      <c r="Y20" s="345" t="s">
        <v>2100</v>
      </c>
      <c r="Z20" s="381"/>
      <c r="AA20" s="381"/>
      <c r="AB20" s="381"/>
      <c r="AC20" s="381"/>
      <c r="AD20" s="381"/>
      <c r="AE20" s="653"/>
    </row>
    <row r="21" spans="1:31" ht="12.75" customHeight="1">
      <c r="A21" s="690"/>
      <c r="B21" s="392" t="s">
        <v>458</v>
      </c>
      <c r="C21" s="381"/>
      <c r="D21" s="95"/>
      <c r="E21" s="662">
        <v>350</v>
      </c>
      <c r="F21" s="663"/>
      <c r="G21" s="651">
        <f t="shared" si="1"/>
      </c>
      <c r="H21" s="652"/>
      <c r="I21" s="544" t="s">
        <v>2056</v>
      </c>
      <c r="J21" s="545"/>
      <c r="K21" s="545"/>
      <c r="L21" s="545"/>
      <c r="M21" s="545"/>
      <c r="N21" s="545"/>
      <c r="O21" s="546"/>
      <c r="Q21" s="690"/>
      <c r="R21" s="555" t="s">
        <v>1870</v>
      </c>
      <c r="S21" s="556"/>
      <c r="T21" s="95"/>
      <c r="U21" s="600">
        <v>480</v>
      </c>
      <c r="V21" s="601"/>
      <c r="W21" s="651">
        <f t="shared" si="0"/>
      </c>
      <c r="X21" s="652"/>
      <c r="Y21" s="345" t="s">
        <v>2101</v>
      </c>
      <c r="Z21" s="381"/>
      <c r="AA21" s="381"/>
      <c r="AB21" s="381"/>
      <c r="AC21" s="381"/>
      <c r="AD21" s="381"/>
      <c r="AE21" s="653"/>
    </row>
    <row r="22" spans="1:31" ht="12.75" customHeight="1">
      <c r="A22" s="690"/>
      <c r="B22" s="392" t="s">
        <v>459</v>
      </c>
      <c r="C22" s="381"/>
      <c r="D22" s="95"/>
      <c r="E22" s="662">
        <v>350</v>
      </c>
      <c r="F22" s="663"/>
      <c r="G22" s="651">
        <f t="shared" si="1"/>
      </c>
      <c r="H22" s="652"/>
      <c r="I22" s="544" t="s">
        <v>2057</v>
      </c>
      <c r="J22" s="545"/>
      <c r="K22" s="545"/>
      <c r="L22" s="545"/>
      <c r="M22" s="545"/>
      <c r="N22" s="545"/>
      <c r="O22" s="546"/>
      <c r="Q22" s="690"/>
      <c r="R22" s="392" t="s">
        <v>364</v>
      </c>
      <c r="S22" s="381"/>
      <c r="T22" s="95"/>
      <c r="U22" s="600">
        <v>450</v>
      </c>
      <c r="V22" s="601"/>
      <c r="W22" s="651">
        <f t="shared" si="0"/>
      </c>
      <c r="X22" s="652"/>
      <c r="Y22" s="345" t="s">
        <v>2102</v>
      </c>
      <c r="Z22" s="381"/>
      <c r="AA22" s="381"/>
      <c r="AB22" s="381"/>
      <c r="AC22" s="381"/>
      <c r="AD22" s="381"/>
      <c r="AE22" s="653"/>
    </row>
    <row r="23" spans="1:31" ht="12.75" customHeight="1">
      <c r="A23" s="690"/>
      <c r="B23" s="392" t="s">
        <v>460</v>
      </c>
      <c r="C23" s="381"/>
      <c r="D23" s="95"/>
      <c r="E23" s="662">
        <v>200</v>
      </c>
      <c r="F23" s="663"/>
      <c r="G23" s="651">
        <f t="shared" si="1"/>
      </c>
      <c r="H23" s="652"/>
      <c r="I23" s="544" t="s">
        <v>2058</v>
      </c>
      <c r="J23" s="545"/>
      <c r="K23" s="545"/>
      <c r="L23" s="545"/>
      <c r="M23" s="545"/>
      <c r="N23" s="545"/>
      <c r="O23" s="546"/>
      <c r="Q23" s="690"/>
      <c r="R23" s="392" t="s">
        <v>365</v>
      </c>
      <c r="S23" s="381"/>
      <c r="T23" s="95"/>
      <c r="U23" s="600">
        <v>370</v>
      </c>
      <c r="V23" s="601"/>
      <c r="W23" s="651">
        <f t="shared" si="0"/>
      </c>
      <c r="X23" s="652"/>
      <c r="Y23" s="345" t="s">
        <v>926</v>
      </c>
      <c r="Z23" s="381"/>
      <c r="AA23" s="381"/>
      <c r="AB23" s="381"/>
      <c r="AC23" s="381"/>
      <c r="AD23" s="381"/>
      <c r="AE23" s="653"/>
    </row>
    <row r="24" spans="1:31" ht="12.75" customHeight="1">
      <c r="A24" s="690"/>
      <c r="B24" s="392" t="s">
        <v>1872</v>
      </c>
      <c r="C24" s="381"/>
      <c r="D24" s="95"/>
      <c r="E24" s="662">
        <v>350</v>
      </c>
      <c r="F24" s="663"/>
      <c r="G24" s="651">
        <f t="shared" si="1"/>
      </c>
      <c r="H24" s="652"/>
      <c r="I24" s="544" t="s">
        <v>2059</v>
      </c>
      <c r="J24" s="545"/>
      <c r="K24" s="545"/>
      <c r="L24" s="545"/>
      <c r="M24" s="545"/>
      <c r="N24" s="545"/>
      <c r="O24" s="546"/>
      <c r="Q24" s="690"/>
      <c r="R24" s="392" t="s">
        <v>366</v>
      </c>
      <c r="S24" s="381"/>
      <c r="T24" s="95"/>
      <c r="U24" s="600">
        <v>390</v>
      </c>
      <c r="V24" s="601"/>
      <c r="W24" s="651">
        <f t="shared" si="0"/>
      </c>
      <c r="X24" s="652"/>
      <c r="Y24" s="345" t="s">
        <v>2103</v>
      </c>
      <c r="Z24" s="381"/>
      <c r="AA24" s="381"/>
      <c r="AB24" s="381"/>
      <c r="AC24" s="381"/>
      <c r="AD24" s="381"/>
      <c r="AE24" s="653"/>
    </row>
    <row r="25" spans="1:31" ht="12.75" customHeight="1">
      <c r="A25" s="690"/>
      <c r="B25" s="392" t="s">
        <v>1874</v>
      </c>
      <c r="C25" s="381"/>
      <c r="D25" s="95"/>
      <c r="E25" s="662">
        <v>190</v>
      </c>
      <c r="F25" s="663"/>
      <c r="G25" s="651">
        <f t="shared" si="1"/>
      </c>
      <c r="H25" s="652"/>
      <c r="I25" s="544" t="s">
        <v>2060</v>
      </c>
      <c r="J25" s="545"/>
      <c r="K25" s="545"/>
      <c r="L25" s="545"/>
      <c r="M25" s="545"/>
      <c r="N25" s="545"/>
      <c r="O25" s="546"/>
      <c r="Q25" s="691"/>
      <c r="R25" s="406" t="s">
        <v>999</v>
      </c>
      <c r="S25" s="407"/>
      <c r="T25" s="408"/>
      <c r="U25" s="542">
        <f>SUBTOTAL(9,U6:V24)</f>
        <v>7080</v>
      </c>
      <c r="V25" s="543"/>
      <c r="W25" s="604">
        <f>SUBTOTAL(9,W6:X24)</f>
        <v>0</v>
      </c>
      <c r="X25" s="605"/>
      <c r="Y25" s="685"/>
      <c r="Z25" s="686"/>
      <c r="AA25" s="686"/>
      <c r="AB25" s="686"/>
      <c r="AC25" s="686"/>
      <c r="AD25" s="686"/>
      <c r="AE25" s="687"/>
    </row>
    <row r="26" spans="1:31" ht="12.75" customHeight="1">
      <c r="A26" s="690"/>
      <c r="B26" s="392" t="s">
        <v>462</v>
      </c>
      <c r="C26" s="381"/>
      <c r="D26" s="95"/>
      <c r="E26" s="662">
        <v>280</v>
      </c>
      <c r="F26" s="663"/>
      <c r="G26" s="651">
        <f t="shared" si="1"/>
      </c>
      <c r="H26" s="652"/>
      <c r="I26" s="544" t="s">
        <v>2061</v>
      </c>
      <c r="J26" s="545"/>
      <c r="K26" s="545"/>
      <c r="L26" s="545"/>
      <c r="M26" s="545"/>
      <c r="N26" s="545"/>
      <c r="O26" s="546"/>
      <c r="Q26" s="386" t="s">
        <v>910</v>
      </c>
      <c r="R26" s="82" t="s">
        <v>1873</v>
      </c>
      <c r="S26" s="83"/>
      <c r="T26" s="59"/>
      <c r="U26" s="623">
        <v>330</v>
      </c>
      <c r="V26" s="624"/>
      <c r="W26" s="660">
        <f>IF(T26="","",ROUND(U26*$D$4,-1))</f>
      </c>
      <c r="X26" s="661"/>
      <c r="Y26" s="682" t="s">
        <v>2362</v>
      </c>
      <c r="Z26" s="683"/>
      <c r="AA26" s="683"/>
      <c r="AB26" s="683"/>
      <c r="AC26" s="683"/>
      <c r="AD26" s="683"/>
      <c r="AE26" s="684"/>
    </row>
    <row r="27" spans="1:31" ht="12.75" customHeight="1">
      <c r="A27" s="690"/>
      <c r="B27" s="392" t="s">
        <v>1875</v>
      </c>
      <c r="C27" s="381"/>
      <c r="D27" s="95"/>
      <c r="E27" s="662">
        <v>190</v>
      </c>
      <c r="F27" s="663"/>
      <c r="G27" s="651">
        <f>IF(D27="","",ROUND(E27*$D$4,-1))</f>
      </c>
      <c r="H27" s="652"/>
      <c r="I27" s="544" t="s">
        <v>2062</v>
      </c>
      <c r="J27" s="545"/>
      <c r="K27" s="545"/>
      <c r="L27" s="545"/>
      <c r="M27" s="545"/>
      <c r="N27" s="545"/>
      <c r="O27" s="546"/>
      <c r="Q27" s="387"/>
      <c r="R27" s="61" t="s">
        <v>2138</v>
      </c>
      <c r="S27" s="62"/>
      <c r="T27" s="60"/>
      <c r="U27" s="623">
        <v>350</v>
      </c>
      <c r="V27" s="624"/>
      <c r="W27" s="660">
        <f>IF(T27="","",ROUND(U27*$D$4,-1))</f>
      </c>
      <c r="X27" s="661"/>
      <c r="Y27" s="682" t="s">
        <v>2140</v>
      </c>
      <c r="Z27" s="683"/>
      <c r="AA27" s="683"/>
      <c r="AB27" s="683"/>
      <c r="AC27" s="683"/>
      <c r="AD27" s="683"/>
      <c r="AE27" s="684"/>
    </row>
    <row r="28" spans="1:31" ht="12.75" customHeight="1">
      <c r="A28" s="690"/>
      <c r="B28" s="392" t="s">
        <v>1877</v>
      </c>
      <c r="C28" s="381"/>
      <c r="D28" s="95"/>
      <c r="E28" s="662">
        <v>270</v>
      </c>
      <c r="F28" s="663"/>
      <c r="G28" s="651">
        <f t="shared" si="1"/>
      </c>
      <c r="H28" s="652"/>
      <c r="I28" s="544" t="s">
        <v>2063</v>
      </c>
      <c r="J28" s="545"/>
      <c r="K28" s="545"/>
      <c r="L28" s="545"/>
      <c r="M28" s="545"/>
      <c r="N28" s="545"/>
      <c r="O28" s="546"/>
      <c r="Q28" s="387"/>
      <c r="R28" s="61" t="s">
        <v>2139</v>
      </c>
      <c r="S28" s="62"/>
      <c r="T28" s="60"/>
      <c r="U28" s="623">
        <v>200</v>
      </c>
      <c r="V28" s="624"/>
      <c r="W28" s="660">
        <f>IF(T28="","",ROUND(U28*$D$4,-1))</f>
      </c>
      <c r="X28" s="661"/>
      <c r="Y28" s="682" t="s">
        <v>2363</v>
      </c>
      <c r="Z28" s="683"/>
      <c r="AA28" s="683"/>
      <c r="AB28" s="683"/>
      <c r="AC28" s="683"/>
      <c r="AD28" s="683"/>
      <c r="AE28" s="684"/>
    </row>
    <row r="29" spans="1:31" ht="12.75" customHeight="1">
      <c r="A29" s="690"/>
      <c r="B29" s="392" t="s">
        <v>1879</v>
      </c>
      <c r="C29" s="381"/>
      <c r="D29" s="95"/>
      <c r="E29" s="670">
        <v>290</v>
      </c>
      <c r="F29" s="671"/>
      <c r="G29" s="668">
        <f t="shared" si="1"/>
      </c>
      <c r="H29" s="669"/>
      <c r="I29" s="544" t="s">
        <v>2064</v>
      </c>
      <c r="J29" s="545"/>
      <c r="K29" s="545"/>
      <c r="L29" s="545"/>
      <c r="M29" s="545"/>
      <c r="N29" s="545"/>
      <c r="O29" s="546"/>
      <c r="Q29" s="387"/>
      <c r="R29" s="61" t="s">
        <v>2137</v>
      </c>
      <c r="S29" s="62"/>
      <c r="T29" s="95"/>
      <c r="U29" s="623">
        <v>250</v>
      </c>
      <c r="V29" s="624"/>
      <c r="W29" s="660">
        <f aca="true" t="shared" si="2" ref="W29:W56">IF(T29="","",ROUND(U29*$D$4,-1))</f>
      </c>
      <c r="X29" s="661"/>
      <c r="Y29" s="682" t="s">
        <v>2364</v>
      </c>
      <c r="Z29" s="683"/>
      <c r="AA29" s="683"/>
      <c r="AB29" s="683"/>
      <c r="AC29" s="683"/>
      <c r="AD29" s="683"/>
      <c r="AE29" s="684"/>
    </row>
    <row r="30" spans="1:31" ht="12.75" customHeight="1">
      <c r="A30" s="690"/>
      <c r="B30" s="392" t="s">
        <v>1880</v>
      </c>
      <c r="C30" s="381"/>
      <c r="D30" s="95"/>
      <c r="E30" s="662">
        <v>410</v>
      </c>
      <c r="F30" s="663"/>
      <c r="G30" s="651">
        <f t="shared" si="1"/>
      </c>
      <c r="H30" s="652"/>
      <c r="I30" s="682" t="s">
        <v>2065</v>
      </c>
      <c r="J30" s="683"/>
      <c r="K30" s="683"/>
      <c r="L30" s="683"/>
      <c r="M30" s="683"/>
      <c r="N30" s="683"/>
      <c r="O30" s="684"/>
      <c r="Q30" s="387"/>
      <c r="R30" s="61" t="s">
        <v>1876</v>
      </c>
      <c r="S30" s="62"/>
      <c r="T30" s="95"/>
      <c r="U30" s="623">
        <v>390</v>
      </c>
      <c r="V30" s="624"/>
      <c r="W30" s="660">
        <f t="shared" si="2"/>
      </c>
      <c r="X30" s="661"/>
      <c r="Y30" s="682" t="s">
        <v>2365</v>
      </c>
      <c r="Z30" s="683"/>
      <c r="AA30" s="683"/>
      <c r="AB30" s="683"/>
      <c r="AC30" s="683"/>
      <c r="AD30" s="683"/>
      <c r="AE30" s="684"/>
    </row>
    <row r="31" spans="1:31" ht="12.75" customHeight="1">
      <c r="A31" s="690"/>
      <c r="B31" s="392" t="s">
        <v>2471</v>
      </c>
      <c r="C31" s="381"/>
      <c r="D31" s="95"/>
      <c r="E31" s="662">
        <v>310</v>
      </c>
      <c r="F31" s="663"/>
      <c r="G31" s="651">
        <f>IF(D31="","",ROUND(E31*$D$4,-1))</f>
      </c>
      <c r="H31" s="652"/>
      <c r="I31" s="544" t="s">
        <v>2473</v>
      </c>
      <c r="J31" s="545"/>
      <c r="K31" s="545"/>
      <c r="L31" s="545"/>
      <c r="M31" s="545"/>
      <c r="N31" s="545"/>
      <c r="O31" s="546"/>
      <c r="Q31" s="387"/>
      <c r="R31" s="61" t="s">
        <v>1878</v>
      </c>
      <c r="S31" s="62"/>
      <c r="T31" s="95"/>
      <c r="U31" s="623">
        <v>330</v>
      </c>
      <c r="V31" s="624"/>
      <c r="W31" s="660">
        <f t="shared" si="2"/>
      </c>
      <c r="X31" s="661"/>
      <c r="Y31" s="682" t="s">
        <v>2104</v>
      </c>
      <c r="Z31" s="683"/>
      <c r="AA31" s="683"/>
      <c r="AB31" s="683"/>
      <c r="AC31" s="683"/>
      <c r="AD31" s="683"/>
      <c r="AE31" s="684"/>
    </row>
    <row r="32" spans="1:31" ht="12.75" customHeight="1">
      <c r="A32" s="690"/>
      <c r="B32" s="392" t="s">
        <v>2472</v>
      </c>
      <c r="C32" s="381"/>
      <c r="D32" s="95"/>
      <c r="E32" s="662">
        <v>170</v>
      </c>
      <c r="F32" s="663"/>
      <c r="G32" s="651">
        <f t="shared" si="1"/>
      </c>
      <c r="H32" s="652"/>
      <c r="I32" s="544" t="s">
        <v>2474</v>
      </c>
      <c r="J32" s="545"/>
      <c r="K32" s="545"/>
      <c r="L32" s="545"/>
      <c r="M32" s="545"/>
      <c r="N32" s="545"/>
      <c r="O32" s="546"/>
      <c r="Q32" s="387"/>
      <c r="R32" s="61" t="s">
        <v>534</v>
      </c>
      <c r="S32" s="62"/>
      <c r="T32" s="95"/>
      <c r="U32" s="623">
        <v>300</v>
      </c>
      <c r="V32" s="624"/>
      <c r="W32" s="660">
        <f t="shared" si="2"/>
      </c>
      <c r="X32" s="661"/>
      <c r="Y32" s="682" t="s">
        <v>2105</v>
      </c>
      <c r="Z32" s="683"/>
      <c r="AA32" s="683"/>
      <c r="AB32" s="683"/>
      <c r="AC32" s="683"/>
      <c r="AD32" s="683"/>
      <c r="AE32" s="684"/>
    </row>
    <row r="33" spans="1:31" ht="12.75" customHeight="1">
      <c r="A33" s="690"/>
      <c r="B33" s="392" t="s">
        <v>1881</v>
      </c>
      <c r="C33" s="381"/>
      <c r="D33" s="95"/>
      <c r="E33" s="662">
        <v>300</v>
      </c>
      <c r="F33" s="663"/>
      <c r="G33" s="651">
        <f t="shared" si="1"/>
      </c>
      <c r="H33" s="652"/>
      <c r="I33" s="544" t="s">
        <v>2066</v>
      </c>
      <c r="J33" s="545"/>
      <c r="K33" s="545"/>
      <c r="L33" s="545"/>
      <c r="M33" s="545"/>
      <c r="N33" s="545"/>
      <c r="O33" s="546"/>
      <c r="Q33" s="387"/>
      <c r="R33" s="61" t="s">
        <v>535</v>
      </c>
      <c r="S33" s="62"/>
      <c r="T33" s="95"/>
      <c r="U33" s="623">
        <v>310</v>
      </c>
      <c r="V33" s="624"/>
      <c r="W33" s="660">
        <f t="shared" si="2"/>
      </c>
      <c r="X33" s="661"/>
      <c r="Y33" s="682" t="s">
        <v>2106</v>
      </c>
      <c r="Z33" s="683"/>
      <c r="AA33" s="683"/>
      <c r="AB33" s="683"/>
      <c r="AC33" s="683"/>
      <c r="AD33" s="683"/>
      <c r="AE33" s="684"/>
    </row>
    <row r="34" spans="1:31" ht="12.75" customHeight="1">
      <c r="A34" s="690"/>
      <c r="B34" s="392" t="s">
        <v>1882</v>
      </c>
      <c r="C34" s="381"/>
      <c r="D34" s="95"/>
      <c r="E34" s="662">
        <v>340</v>
      </c>
      <c r="F34" s="663"/>
      <c r="G34" s="651">
        <f t="shared" si="1"/>
      </c>
      <c r="H34" s="652"/>
      <c r="I34" s="544" t="s">
        <v>2067</v>
      </c>
      <c r="J34" s="545"/>
      <c r="K34" s="545"/>
      <c r="L34" s="545"/>
      <c r="M34" s="545"/>
      <c r="N34" s="545"/>
      <c r="O34" s="546"/>
      <c r="Q34" s="387"/>
      <c r="R34" s="61" t="s">
        <v>536</v>
      </c>
      <c r="S34" s="62"/>
      <c r="T34" s="95"/>
      <c r="U34" s="623">
        <v>340</v>
      </c>
      <c r="V34" s="624"/>
      <c r="W34" s="660">
        <f t="shared" si="2"/>
      </c>
      <c r="X34" s="661"/>
      <c r="Y34" s="682" t="s">
        <v>2107</v>
      </c>
      <c r="Z34" s="683"/>
      <c r="AA34" s="683"/>
      <c r="AB34" s="683"/>
      <c r="AC34" s="683"/>
      <c r="AD34" s="683"/>
      <c r="AE34" s="684"/>
    </row>
    <row r="35" spans="1:31" ht="12.75" customHeight="1">
      <c r="A35" s="690"/>
      <c r="B35" s="392" t="s">
        <v>1883</v>
      </c>
      <c r="C35" s="381"/>
      <c r="D35" s="95"/>
      <c r="E35" s="662">
        <v>200</v>
      </c>
      <c r="F35" s="663"/>
      <c r="G35" s="651">
        <f t="shared" si="1"/>
      </c>
      <c r="H35" s="652"/>
      <c r="I35" s="544" t="s">
        <v>2068</v>
      </c>
      <c r="J35" s="545"/>
      <c r="K35" s="545"/>
      <c r="L35" s="545"/>
      <c r="M35" s="545"/>
      <c r="N35" s="545"/>
      <c r="O35" s="546"/>
      <c r="Q35" s="387"/>
      <c r="R35" s="61" t="s">
        <v>537</v>
      </c>
      <c r="S35" s="62"/>
      <c r="T35" s="95"/>
      <c r="U35" s="623">
        <v>390</v>
      </c>
      <c r="V35" s="624"/>
      <c r="W35" s="660">
        <f t="shared" si="2"/>
      </c>
      <c r="X35" s="661"/>
      <c r="Y35" s="682" t="s">
        <v>2108</v>
      </c>
      <c r="Z35" s="683"/>
      <c r="AA35" s="683"/>
      <c r="AB35" s="683"/>
      <c r="AC35" s="683"/>
      <c r="AD35" s="683"/>
      <c r="AE35" s="684"/>
    </row>
    <row r="36" spans="1:31" ht="12.75" customHeight="1">
      <c r="A36" s="691"/>
      <c r="B36" s="406" t="s">
        <v>999</v>
      </c>
      <c r="C36" s="407"/>
      <c r="D36" s="408"/>
      <c r="E36" s="542">
        <f>SUBTOTAL(9,E10:F35)</f>
        <v>6510</v>
      </c>
      <c r="F36" s="543"/>
      <c r="G36" s="542">
        <f>SUBTOTAL(9,G10:H35)</f>
        <v>0</v>
      </c>
      <c r="H36" s="543"/>
      <c r="I36" s="685"/>
      <c r="J36" s="686"/>
      <c r="K36" s="686"/>
      <c r="L36" s="686"/>
      <c r="M36" s="686"/>
      <c r="N36" s="686"/>
      <c r="O36" s="687"/>
      <c r="Q36" s="387"/>
      <c r="R36" s="84" t="s">
        <v>538</v>
      </c>
      <c r="S36" s="85"/>
      <c r="T36" s="95"/>
      <c r="U36" s="623">
        <v>390</v>
      </c>
      <c r="V36" s="624"/>
      <c r="W36" s="660">
        <f t="shared" si="2"/>
      </c>
      <c r="X36" s="661"/>
      <c r="Y36" s="682" t="s">
        <v>2109</v>
      </c>
      <c r="Z36" s="683"/>
      <c r="AA36" s="683"/>
      <c r="AB36" s="683"/>
      <c r="AC36" s="683"/>
      <c r="AD36" s="683"/>
      <c r="AE36" s="684"/>
    </row>
    <row r="37" spans="1:31" ht="12.75" customHeight="1">
      <c r="A37" s="689" t="s">
        <v>904</v>
      </c>
      <c r="B37" s="399" t="s">
        <v>1886</v>
      </c>
      <c r="C37" s="400"/>
      <c r="D37" s="95"/>
      <c r="E37" s="662">
        <v>330</v>
      </c>
      <c r="F37" s="663"/>
      <c r="G37" s="651">
        <f>IF(D37="","",ROUND(E37*$D$4,-1))</f>
      </c>
      <c r="H37" s="652"/>
      <c r="I37" s="544" t="s">
        <v>2069</v>
      </c>
      <c r="J37" s="545"/>
      <c r="K37" s="545"/>
      <c r="L37" s="545"/>
      <c r="M37" s="545"/>
      <c r="N37" s="545"/>
      <c r="O37" s="546"/>
      <c r="Q37" s="387"/>
      <c r="R37" s="61" t="s">
        <v>1884</v>
      </c>
      <c r="S37" s="62"/>
      <c r="T37" s="95"/>
      <c r="U37" s="623">
        <v>230</v>
      </c>
      <c r="V37" s="624"/>
      <c r="W37" s="660">
        <f t="shared" si="2"/>
      </c>
      <c r="X37" s="661"/>
      <c r="Y37" s="682" t="s">
        <v>2110</v>
      </c>
      <c r="Z37" s="683"/>
      <c r="AA37" s="683"/>
      <c r="AB37" s="683"/>
      <c r="AC37" s="683"/>
      <c r="AD37" s="683"/>
      <c r="AE37" s="684"/>
    </row>
    <row r="38" spans="1:31" ht="12.75" customHeight="1">
      <c r="A38" s="690"/>
      <c r="B38" s="392" t="s">
        <v>1887</v>
      </c>
      <c r="C38" s="381"/>
      <c r="D38" s="95"/>
      <c r="E38" s="662">
        <v>400</v>
      </c>
      <c r="F38" s="663"/>
      <c r="G38" s="651">
        <f>IF(D38="","",ROUND(E38*$D$4,-1))</f>
      </c>
      <c r="H38" s="652"/>
      <c r="I38" s="544" t="s">
        <v>2070</v>
      </c>
      <c r="J38" s="545"/>
      <c r="K38" s="545"/>
      <c r="L38" s="545"/>
      <c r="M38" s="545"/>
      <c r="N38" s="545"/>
      <c r="O38" s="546"/>
      <c r="Q38" s="387"/>
      <c r="R38" s="61" t="s">
        <v>1885</v>
      </c>
      <c r="S38" s="62"/>
      <c r="T38" s="95"/>
      <c r="U38" s="623">
        <v>260</v>
      </c>
      <c r="V38" s="624"/>
      <c r="W38" s="660">
        <f t="shared" si="2"/>
      </c>
      <c r="X38" s="661"/>
      <c r="Y38" s="682" t="s">
        <v>2111</v>
      </c>
      <c r="Z38" s="683"/>
      <c r="AA38" s="683"/>
      <c r="AB38" s="683"/>
      <c r="AC38" s="683"/>
      <c r="AD38" s="683"/>
      <c r="AE38" s="684"/>
    </row>
    <row r="39" spans="1:31" ht="12.75" customHeight="1">
      <c r="A39" s="690"/>
      <c r="B39" s="392" t="s">
        <v>1889</v>
      </c>
      <c r="C39" s="381"/>
      <c r="D39" s="95"/>
      <c r="E39" s="662">
        <v>210</v>
      </c>
      <c r="F39" s="663"/>
      <c r="G39" s="651">
        <f>IF(D39="","",ROUND(E39*$D$4,-1))</f>
      </c>
      <c r="H39" s="652"/>
      <c r="I39" s="657" t="s">
        <v>2071</v>
      </c>
      <c r="J39" s="658"/>
      <c r="K39" s="658"/>
      <c r="L39" s="658"/>
      <c r="M39" s="658"/>
      <c r="N39" s="658"/>
      <c r="O39" s="659"/>
      <c r="Q39" s="387"/>
      <c r="R39" s="61" t="s">
        <v>540</v>
      </c>
      <c r="S39" s="62"/>
      <c r="T39" s="95"/>
      <c r="U39" s="623">
        <v>490</v>
      </c>
      <c r="V39" s="624"/>
      <c r="W39" s="660">
        <f t="shared" si="2"/>
      </c>
      <c r="X39" s="661"/>
      <c r="Y39" s="682" t="s">
        <v>2112</v>
      </c>
      <c r="Z39" s="683"/>
      <c r="AA39" s="683"/>
      <c r="AB39" s="683"/>
      <c r="AC39" s="683"/>
      <c r="AD39" s="683"/>
      <c r="AE39" s="684"/>
    </row>
    <row r="40" spans="1:31" ht="12.75" customHeight="1">
      <c r="A40" s="690"/>
      <c r="B40" s="392" t="s">
        <v>417</v>
      </c>
      <c r="C40" s="381"/>
      <c r="D40" s="95"/>
      <c r="E40" s="662">
        <v>410</v>
      </c>
      <c r="F40" s="663"/>
      <c r="G40" s="651">
        <f aca="true" t="shared" si="3" ref="G40:G47">IF(D40="","",ROUND(E40*$D$4,-1))</f>
      </c>
      <c r="H40" s="652"/>
      <c r="I40" s="544" t="s">
        <v>2072</v>
      </c>
      <c r="J40" s="545"/>
      <c r="K40" s="545"/>
      <c r="L40" s="545"/>
      <c r="M40" s="545"/>
      <c r="N40" s="545"/>
      <c r="O40" s="546"/>
      <c r="Q40" s="387"/>
      <c r="R40" s="61" t="s">
        <v>1888</v>
      </c>
      <c r="S40" s="62"/>
      <c r="T40" s="95"/>
      <c r="U40" s="623">
        <v>290</v>
      </c>
      <c r="V40" s="624"/>
      <c r="W40" s="660">
        <f t="shared" si="2"/>
      </c>
      <c r="X40" s="661"/>
      <c r="Y40" s="682" t="s">
        <v>2113</v>
      </c>
      <c r="Z40" s="683"/>
      <c r="AA40" s="683"/>
      <c r="AB40" s="683"/>
      <c r="AC40" s="683"/>
      <c r="AD40" s="683"/>
      <c r="AE40" s="684"/>
    </row>
    <row r="41" spans="1:31" ht="12.75" customHeight="1">
      <c r="A41" s="690"/>
      <c r="B41" s="392" t="s">
        <v>418</v>
      </c>
      <c r="C41" s="381"/>
      <c r="D41" s="95"/>
      <c r="E41" s="662">
        <v>180</v>
      </c>
      <c r="F41" s="663"/>
      <c r="G41" s="651">
        <f t="shared" si="3"/>
      </c>
      <c r="H41" s="652"/>
      <c r="I41" s="544" t="s">
        <v>2073</v>
      </c>
      <c r="J41" s="545"/>
      <c r="K41" s="545"/>
      <c r="L41" s="545"/>
      <c r="M41" s="545"/>
      <c r="N41" s="545"/>
      <c r="O41" s="546"/>
      <c r="Q41" s="387"/>
      <c r="R41" s="61" t="s">
        <v>1890</v>
      </c>
      <c r="S41" s="62"/>
      <c r="T41" s="95"/>
      <c r="U41" s="623">
        <v>200</v>
      </c>
      <c r="V41" s="624"/>
      <c r="W41" s="660">
        <f t="shared" si="2"/>
      </c>
      <c r="X41" s="661"/>
      <c r="Y41" s="682" t="s">
        <v>2114</v>
      </c>
      <c r="Z41" s="683"/>
      <c r="AA41" s="683"/>
      <c r="AB41" s="683"/>
      <c r="AC41" s="683"/>
      <c r="AD41" s="683"/>
      <c r="AE41" s="684"/>
    </row>
    <row r="42" spans="1:31" ht="12.75" customHeight="1">
      <c r="A42" s="690"/>
      <c r="B42" s="392" t="s">
        <v>419</v>
      </c>
      <c r="C42" s="381"/>
      <c r="D42" s="95"/>
      <c r="E42" s="662">
        <v>570</v>
      </c>
      <c r="F42" s="663"/>
      <c r="G42" s="651">
        <f t="shared" si="3"/>
      </c>
      <c r="H42" s="652"/>
      <c r="I42" s="544" t="s">
        <v>2074</v>
      </c>
      <c r="J42" s="545"/>
      <c r="K42" s="545"/>
      <c r="L42" s="545"/>
      <c r="M42" s="545"/>
      <c r="N42" s="545"/>
      <c r="O42" s="546"/>
      <c r="Q42" s="387"/>
      <c r="R42" s="61" t="s">
        <v>542</v>
      </c>
      <c r="S42" s="62"/>
      <c r="T42" s="95"/>
      <c r="U42" s="623">
        <v>370</v>
      </c>
      <c r="V42" s="624"/>
      <c r="W42" s="660">
        <f t="shared" si="2"/>
      </c>
      <c r="X42" s="661"/>
      <c r="Y42" s="682" t="s">
        <v>2115</v>
      </c>
      <c r="Z42" s="683"/>
      <c r="AA42" s="683"/>
      <c r="AB42" s="683"/>
      <c r="AC42" s="683"/>
      <c r="AD42" s="683"/>
      <c r="AE42" s="684"/>
    </row>
    <row r="43" spans="1:31" ht="12.75" customHeight="1">
      <c r="A43" s="690"/>
      <c r="B43" s="392" t="s">
        <v>1893</v>
      </c>
      <c r="C43" s="381"/>
      <c r="D43" s="95"/>
      <c r="E43" s="662">
        <v>350</v>
      </c>
      <c r="F43" s="663"/>
      <c r="G43" s="651">
        <f t="shared" si="3"/>
      </c>
      <c r="H43" s="652"/>
      <c r="I43" s="544" t="s">
        <v>2075</v>
      </c>
      <c r="J43" s="545"/>
      <c r="K43" s="545"/>
      <c r="L43" s="545"/>
      <c r="M43" s="545"/>
      <c r="N43" s="545"/>
      <c r="O43" s="546"/>
      <c r="Q43" s="387"/>
      <c r="R43" s="61" t="s">
        <v>1891</v>
      </c>
      <c r="S43" s="62"/>
      <c r="T43" s="95"/>
      <c r="U43" s="623">
        <v>280</v>
      </c>
      <c r="V43" s="624"/>
      <c r="W43" s="660">
        <f t="shared" si="2"/>
      </c>
      <c r="X43" s="661"/>
      <c r="Y43" s="682" t="s">
        <v>2366</v>
      </c>
      <c r="Z43" s="683"/>
      <c r="AA43" s="683"/>
      <c r="AB43" s="683"/>
      <c r="AC43" s="683"/>
      <c r="AD43" s="683"/>
      <c r="AE43" s="684"/>
    </row>
    <row r="44" spans="1:31" ht="12.75" customHeight="1">
      <c r="A44" s="690"/>
      <c r="B44" s="392" t="s">
        <v>1895</v>
      </c>
      <c r="C44" s="381"/>
      <c r="D44" s="95"/>
      <c r="E44" s="670">
        <v>270</v>
      </c>
      <c r="F44" s="671"/>
      <c r="G44" s="651">
        <f>IF(D44="","",ROUND(E44*$D$4,-1))</f>
      </c>
      <c r="H44" s="652"/>
      <c r="I44" s="544" t="s">
        <v>2076</v>
      </c>
      <c r="J44" s="545"/>
      <c r="K44" s="545"/>
      <c r="L44" s="545"/>
      <c r="M44" s="545"/>
      <c r="N44" s="545"/>
      <c r="O44" s="546"/>
      <c r="Q44" s="387"/>
      <c r="R44" s="61" t="s">
        <v>1892</v>
      </c>
      <c r="S44" s="62"/>
      <c r="T44" s="95"/>
      <c r="U44" s="623">
        <v>260</v>
      </c>
      <c r="V44" s="624"/>
      <c r="W44" s="660">
        <f t="shared" si="2"/>
      </c>
      <c r="X44" s="661"/>
      <c r="Y44" s="682" t="s">
        <v>2116</v>
      </c>
      <c r="Z44" s="683"/>
      <c r="AA44" s="683"/>
      <c r="AB44" s="683"/>
      <c r="AC44" s="683"/>
      <c r="AD44" s="683"/>
      <c r="AE44" s="684"/>
    </row>
    <row r="45" spans="1:31" ht="12.75" customHeight="1">
      <c r="A45" s="690"/>
      <c r="B45" s="392" t="s">
        <v>422</v>
      </c>
      <c r="C45" s="381"/>
      <c r="D45" s="95"/>
      <c r="E45" s="662">
        <v>280</v>
      </c>
      <c r="F45" s="663"/>
      <c r="G45" s="651">
        <f t="shared" si="3"/>
      </c>
      <c r="H45" s="652"/>
      <c r="I45" s="544" t="s">
        <v>2077</v>
      </c>
      <c r="J45" s="545"/>
      <c r="K45" s="545"/>
      <c r="L45" s="545"/>
      <c r="M45" s="545"/>
      <c r="N45" s="545"/>
      <c r="O45" s="546"/>
      <c r="Q45" s="387"/>
      <c r="R45" s="61" t="s">
        <v>1894</v>
      </c>
      <c r="S45" s="62"/>
      <c r="T45" s="95"/>
      <c r="U45" s="623">
        <v>420</v>
      </c>
      <c r="V45" s="624"/>
      <c r="W45" s="660">
        <f>IF(T45="","",ROUND(U45*$D$4,-1))</f>
      </c>
      <c r="X45" s="661"/>
      <c r="Y45" s="682" t="s">
        <v>2367</v>
      </c>
      <c r="Z45" s="683"/>
      <c r="AA45" s="683"/>
      <c r="AB45" s="683"/>
      <c r="AC45" s="683"/>
      <c r="AD45" s="683"/>
      <c r="AE45" s="684"/>
    </row>
    <row r="46" spans="1:31" ht="12.75" customHeight="1">
      <c r="A46" s="690"/>
      <c r="B46" s="392" t="s">
        <v>2429</v>
      </c>
      <c r="C46" s="381"/>
      <c r="D46" s="95"/>
      <c r="E46" s="662">
        <v>240</v>
      </c>
      <c r="F46" s="663"/>
      <c r="G46" s="651">
        <f>IF(D46="","",ROUND(E46*$D$4,-1))</f>
      </c>
      <c r="H46" s="652"/>
      <c r="I46" s="544" t="s">
        <v>2445</v>
      </c>
      <c r="J46" s="545"/>
      <c r="K46" s="545"/>
      <c r="L46" s="545"/>
      <c r="M46" s="545"/>
      <c r="N46" s="545"/>
      <c r="O46" s="546"/>
      <c r="Q46" s="387"/>
      <c r="R46" s="61" t="s">
        <v>1896</v>
      </c>
      <c r="S46" s="62"/>
      <c r="T46" s="95"/>
      <c r="U46" s="623">
        <v>210</v>
      </c>
      <c r="V46" s="624"/>
      <c r="W46" s="660">
        <f t="shared" si="2"/>
      </c>
      <c r="X46" s="661"/>
      <c r="Y46" s="682" t="s">
        <v>2368</v>
      </c>
      <c r="Z46" s="683"/>
      <c r="AA46" s="683"/>
      <c r="AB46" s="683"/>
      <c r="AC46" s="683"/>
      <c r="AD46" s="683"/>
      <c r="AE46" s="684"/>
    </row>
    <row r="47" spans="1:31" ht="12.75" customHeight="1">
      <c r="A47" s="690"/>
      <c r="B47" s="392" t="s">
        <v>1834</v>
      </c>
      <c r="C47" s="381"/>
      <c r="D47" s="95"/>
      <c r="E47" s="662">
        <v>200</v>
      </c>
      <c r="F47" s="663"/>
      <c r="G47" s="651">
        <f t="shared" si="3"/>
      </c>
      <c r="H47" s="652"/>
      <c r="I47" s="544" t="s">
        <v>2446</v>
      </c>
      <c r="J47" s="545"/>
      <c r="K47" s="545"/>
      <c r="L47" s="545"/>
      <c r="M47" s="545"/>
      <c r="N47" s="545"/>
      <c r="O47" s="546"/>
      <c r="Q47" s="387"/>
      <c r="R47" s="61" t="s">
        <v>1897</v>
      </c>
      <c r="S47" s="62"/>
      <c r="T47" s="95"/>
      <c r="U47" s="623">
        <v>460</v>
      </c>
      <c r="V47" s="624"/>
      <c r="W47" s="660">
        <f t="shared" si="2"/>
      </c>
      <c r="X47" s="661"/>
      <c r="Y47" s="682" t="s">
        <v>2369</v>
      </c>
      <c r="Z47" s="683"/>
      <c r="AA47" s="683"/>
      <c r="AB47" s="683"/>
      <c r="AC47" s="683"/>
      <c r="AD47" s="683"/>
      <c r="AE47" s="684"/>
    </row>
    <row r="48" spans="1:31" ht="12.75" customHeight="1">
      <c r="A48" s="691"/>
      <c r="B48" s="406" t="s">
        <v>999</v>
      </c>
      <c r="C48" s="407"/>
      <c r="D48" s="408"/>
      <c r="E48" s="542">
        <f>SUBTOTAL(9,E37:F47)</f>
        <v>3440</v>
      </c>
      <c r="F48" s="543"/>
      <c r="G48" s="542">
        <f>SUBTOTAL(9,G37:H47)</f>
        <v>0</v>
      </c>
      <c r="H48" s="543"/>
      <c r="I48" s="685"/>
      <c r="J48" s="686"/>
      <c r="K48" s="686"/>
      <c r="L48" s="686"/>
      <c r="M48" s="686"/>
      <c r="N48" s="686"/>
      <c r="O48" s="687"/>
      <c r="Q48" s="387"/>
      <c r="R48" s="61" t="s">
        <v>1898</v>
      </c>
      <c r="S48" s="62"/>
      <c r="T48" s="95"/>
      <c r="U48" s="623">
        <v>130</v>
      </c>
      <c r="V48" s="624"/>
      <c r="W48" s="660">
        <f t="shared" si="2"/>
      </c>
      <c r="X48" s="661"/>
      <c r="Y48" s="682" t="s">
        <v>2370</v>
      </c>
      <c r="Z48" s="683"/>
      <c r="AA48" s="683"/>
      <c r="AB48" s="683"/>
      <c r="AC48" s="683"/>
      <c r="AD48" s="683"/>
      <c r="AE48" s="684"/>
    </row>
    <row r="49" spans="1:31" ht="12.75" customHeight="1">
      <c r="A49" s="689" t="s">
        <v>907</v>
      </c>
      <c r="B49" s="399" t="s">
        <v>1900</v>
      </c>
      <c r="C49" s="400"/>
      <c r="D49" s="59"/>
      <c r="E49" s="666">
        <v>350</v>
      </c>
      <c r="F49" s="667"/>
      <c r="G49" s="664">
        <f>IF(D49="","",ROUND(E49*$D$4,-1))</f>
      </c>
      <c r="H49" s="665"/>
      <c r="I49" s="677" t="s">
        <v>2078</v>
      </c>
      <c r="J49" s="556"/>
      <c r="K49" s="556"/>
      <c r="L49" s="556"/>
      <c r="M49" s="556"/>
      <c r="N49" s="556"/>
      <c r="O49" s="678"/>
      <c r="Q49" s="387"/>
      <c r="R49" s="61" t="s">
        <v>1899</v>
      </c>
      <c r="S49" s="62"/>
      <c r="T49" s="95"/>
      <c r="U49" s="623">
        <v>380</v>
      </c>
      <c r="V49" s="624"/>
      <c r="W49" s="660">
        <f>IF(T49="","",ROUND(U49*$D$4,-1))</f>
      </c>
      <c r="X49" s="661"/>
      <c r="Y49" s="682" t="s">
        <v>2371</v>
      </c>
      <c r="Z49" s="683"/>
      <c r="AA49" s="683"/>
      <c r="AB49" s="683"/>
      <c r="AC49" s="683"/>
      <c r="AD49" s="683"/>
      <c r="AE49" s="684"/>
    </row>
    <row r="50" spans="1:31" ht="12.75" customHeight="1">
      <c r="A50" s="690"/>
      <c r="B50" s="555" t="s">
        <v>1902</v>
      </c>
      <c r="C50" s="556"/>
      <c r="D50" s="65"/>
      <c r="E50" s="666">
        <v>240</v>
      </c>
      <c r="F50" s="667"/>
      <c r="G50" s="651">
        <f>IF(D50="","",ROUND(E50*$D$4,-1))</f>
      </c>
      <c r="H50" s="652"/>
      <c r="I50" s="345" t="s">
        <v>2079</v>
      </c>
      <c r="J50" s="381"/>
      <c r="K50" s="381"/>
      <c r="L50" s="381"/>
      <c r="M50" s="381"/>
      <c r="N50" s="381"/>
      <c r="O50" s="653"/>
      <c r="Q50" s="387"/>
      <c r="R50" s="61" t="s">
        <v>1901</v>
      </c>
      <c r="S50" s="62"/>
      <c r="T50" s="95"/>
      <c r="U50" s="623">
        <v>230</v>
      </c>
      <c r="V50" s="624"/>
      <c r="W50" s="660">
        <f t="shared" si="2"/>
      </c>
      <c r="X50" s="661"/>
      <c r="Y50" s="682" t="s">
        <v>2372</v>
      </c>
      <c r="Z50" s="683"/>
      <c r="AA50" s="683"/>
      <c r="AB50" s="683"/>
      <c r="AC50" s="683"/>
      <c r="AD50" s="683"/>
      <c r="AE50" s="684"/>
    </row>
    <row r="51" spans="1:31" ht="12.75" customHeight="1">
      <c r="A51" s="690"/>
      <c r="B51" s="392" t="s">
        <v>387</v>
      </c>
      <c r="C51" s="381"/>
      <c r="D51" s="65"/>
      <c r="E51" s="662">
        <v>320</v>
      </c>
      <c r="F51" s="663"/>
      <c r="G51" s="651">
        <f aca="true" t="shared" si="4" ref="G51:G64">IF(D51="","",ROUND(E51*$D$4,-1))</f>
      </c>
      <c r="H51" s="652"/>
      <c r="I51" s="345" t="s">
        <v>2080</v>
      </c>
      <c r="J51" s="381"/>
      <c r="K51" s="381"/>
      <c r="L51" s="381"/>
      <c r="M51" s="381"/>
      <c r="N51" s="381"/>
      <c r="O51" s="653"/>
      <c r="Q51" s="387"/>
      <c r="R51" s="61" t="s">
        <v>1903</v>
      </c>
      <c r="S51" s="62"/>
      <c r="T51" s="95"/>
      <c r="U51" s="623">
        <v>270</v>
      </c>
      <c r="V51" s="624"/>
      <c r="W51" s="660">
        <f t="shared" si="2"/>
      </c>
      <c r="X51" s="661"/>
      <c r="Y51" s="682" t="s">
        <v>2117</v>
      </c>
      <c r="Z51" s="683"/>
      <c r="AA51" s="683"/>
      <c r="AB51" s="683"/>
      <c r="AC51" s="683"/>
      <c r="AD51" s="683"/>
      <c r="AE51" s="684"/>
    </row>
    <row r="52" spans="1:31" ht="12.75" customHeight="1">
      <c r="A52" s="690"/>
      <c r="B52" s="392" t="s">
        <v>388</v>
      </c>
      <c r="C52" s="381"/>
      <c r="D52" s="96"/>
      <c r="E52" s="662">
        <v>320</v>
      </c>
      <c r="F52" s="663"/>
      <c r="G52" s="651">
        <f t="shared" si="4"/>
      </c>
      <c r="H52" s="652"/>
      <c r="I52" s="345" t="s">
        <v>2081</v>
      </c>
      <c r="J52" s="381"/>
      <c r="K52" s="381"/>
      <c r="L52" s="381"/>
      <c r="M52" s="381"/>
      <c r="N52" s="381"/>
      <c r="O52" s="653"/>
      <c r="Q52" s="387"/>
      <c r="R52" s="61" t="s">
        <v>1904</v>
      </c>
      <c r="S52" s="62"/>
      <c r="T52" s="95"/>
      <c r="U52" s="623">
        <v>170</v>
      </c>
      <c r="V52" s="624"/>
      <c r="W52" s="660">
        <f t="shared" si="2"/>
      </c>
      <c r="X52" s="661"/>
      <c r="Y52" s="544" t="s">
        <v>2118</v>
      </c>
      <c r="Z52" s="545"/>
      <c r="AA52" s="545"/>
      <c r="AB52" s="545"/>
      <c r="AC52" s="545"/>
      <c r="AD52" s="545"/>
      <c r="AE52" s="546"/>
    </row>
    <row r="53" spans="1:31" ht="12.75" customHeight="1">
      <c r="A53" s="690"/>
      <c r="B53" s="392" t="s">
        <v>389</v>
      </c>
      <c r="C53" s="381"/>
      <c r="D53" s="96"/>
      <c r="E53" s="662">
        <v>310</v>
      </c>
      <c r="F53" s="663"/>
      <c r="G53" s="651">
        <f t="shared" si="4"/>
      </c>
      <c r="H53" s="652"/>
      <c r="I53" s="345" t="s">
        <v>2082</v>
      </c>
      <c r="J53" s="381"/>
      <c r="K53" s="381"/>
      <c r="L53" s="381"/>
      <c r="M53" s="381"/>
      <c r="N53" s="381"/>
      <c r="O53" s="653"/>
      <c r="Q53" s="387"/>
      <c r="R53" s="61" t="s">
        <v>1905</v>
      </c>
      <c r="S53" s="62"/>
      <c r="T53" s="95"/>
      <c r="U53" s="623">
        <v>290</v>
      </c>
      <c r="V53" s="624"/>
      <c r="W53" s="660">
        <f t="shared" si="2"/>
      </c>
      <c r="X53" s="661"/>
      <c r="Y53" s="544" t="s">
        <v>2119</v>
      </c>
      <c r="Z53" s="545"/>
      <c r="AA53" s="545"/>
      <c r="AB53" s="545"/>
      <c r="AC53" s="545"/>
      <c r="AD53" s="545"/>
      <c r="AE53" s="546"/>
    </row>
    <row r="54" spans="1:31" ht="12.75" customHeight="1">
      <c r="A54" s="690"/>
      <c r="B54" s="392" t="s">
        <v>390</v>
      </c>
      <c r="C54" s="381"/>
      <c r="D54" s="96"/>
      <c r="E54" s="662">
        <v>490</v>
      </c>
      <c r="F54" s="663"/>
      <c r="G54" s="651">
        <f t="shared" si="4"/>
      </c>
      <c r="H54" s="652"/>
      <c r="I54" s="345" t="s">
        <v>2083</v>
      </c>
      <c r="J54" s="381"/>
      <c r="K54" s="381"/>
      <c r="L54" s="381"/>
      <c r="M54" s="381"/>
      <c r="N54" s="381"/>
      <c r="O54" s="653"/>
      <c r="Q54" s="387"/>
      <c r="R54" s="61" t="s">
        <v>1906</v>
      </c>
      <c r="S54" s="62"/>
      <c r="T54" s="95"/>
      <c r="U54" s="623">
        <v>520</v>
      </c>
      <c r="V54" s="624"/>
      <c r="W54" s="660">
        <f t="shared" si="2"/>
      </c>
      <c r="X54" s="661"/>
      <c r="Y54" s="682" t="s">
        <v>2120</v>
      </c>
      <c r="Z54" s="683"/>
      <c r="AA54" s="683"/>
      <c r="AB54" s="683"/>
      <c r="AC54" s="683"/>
      <c r="AD54" s="683"/>
      <c r="AE54" s="684"/>
    </row>
    <row r="55" spans="1:31" ht="12.75" customHeight="1">
      <c r="A55" s="690"/>
      <c r="B55" s="392" t="s">
        <v>1908</v>
      </c>
      <c r="C55" s="381"/>
      <c r="D55" s="96"/>
      <c r="E55" s="662">
        <v>280</v>
      </c>
      <c r="F55" s="663"/>
      <c r="G55" s="651">
        <f>IF(D55="","",ROUND(E55*$D$4,-1))</f>
      </c>
      <c r="H55" s="652"/>
      <c r="I55" s="345" t="s">
        <v>2084</v>
      </c>
      <c r="J55" s="381"/>
      <c r="K55" s="381"/>
      <c r="L55" s="381"/>
      <c r="M55" s="381"/>
      <c r="N55" s="381"/>
      <c r="O55" s="653"/>
      <c r="Q55" s="387"/>
      <c r="R55" s="61" t="s">
        <v>1907</v>
      </c>
      <c r="S55" s="62"/>
      <c r="T55" s="95"/>
      <c r="U55" s="623">
        <v>170</v>
      </c>
      <c r="V55" s="624"/>
      <c r="W55" s="660">
        <f t="shared" si="2"/>
      </c>
      <c r="X55" s="661"/>
      <c r="Y55" s="682" t="s">
        <v>2373</v>
      </c>
      <c r="Z55" s="683"/>
      <c r="AA55" s="683"/>
      <c r="AB55" s="683"/>
      <c r="AC55" s="683"/>
      <c r="AD55" s="683"/>
      <c r="AE55" s="684"/>
    </row>
    <row r="56" spans="1:31" ht="12.75" customHeight="1">
      <c r="A56" s="690"/>
      <c r="B56" s="392" t="s">
        <v>1910</v>
      </c>
      <c r="C56" s="381"/>
      <c r="D56" s="96"/>
      <c r="E56" s="662">
        <v>180</v>
      </c>
      <c r="F56" s="663"/>
      <c r="G56" s="651">
        <f t="shared" si="4"/>
      </c>
      <c r="H56" s="652"/>
      <c r="I56" s="345" t="s">
        <v>2085</v>
      </c>
      <c r="J56" s="381"/>
      <c r="K56" s="381"/>
      <c r="L56" s="381"/>
      <c r="M56" s="381"/>
      <c r="N56" s="381"/>
      <c r="O56" s="653"/>
      <c r="Q56" s="387"/>
      <c r="R56" s="61" t="s">
        <v>1909</v>
      </c>
      <c r="S56" s="62"/>
      <c r="T56" s="95"/>
      <c r="U56" s="623">
        <v>210</v>
      </c>
      <c r="V56" s="624"/>
      <c r="W56" s="660">
        <f t="shared" si="2"/>
      </c>
      <c r="X56" s="661"/>
      <c r="Y56" s="682" t="s">
        <v>2374</v>
      </c>
      <c r="Z56" s="683"/>
      <c r="AA56" s="683"/>
      <c r="AB56" s="683"/>
      <c r="AC56" s="683"/>
      <c r="AD56" s="683"/>
      <c r="AE56" s="684"/>
    </row>
    <row r="57" spans="1:31" ht="12.75" customHeight="1">
      <c r="A57" s="690"/>
      <c r="B57" s="572" t="s">
        <v>1911</v>
      </c>
      <c r="C57" s="573"/>
      <c r="D57" s="96"/>
      <c r="E57" s="662">
        <v>430</v>
      </c>
      <c r="F57" s="663"/>
      <c r="G57" s="651">
        <f t="shared" si="4"/>
      </c>
      <c r="H57" s="652"/>
      <c r="I57" s="345" t="s">
        <v>2086</v>
      </c>
      <c r="J57" s="381"/>
      <c r="K57" s="381"/>
      <c r="L57" s="381"/>
      <c r="M57" s="381"/>
      <c r="N57" s="381"/>
      <c r="O57" s="653"/>
      <c r="Q57" s="388"/>
      <c r="R57" s="406" t="s">
        <v>999</v>
      </c>
      <c r="S57" s="407"/>
      <c r="T57" s="414"/>
      <c r="U57" s="542">
        <f>SUBTOTAL(9,U26:V56)</f>
        <v>9420</v>
      </c>
      <c r="V57" s="543"/>
      <c r="W57" s="604">
        <f>SUBTOTAL(9,W26:X56)</f>
        <v>0</v>
      </c>
      <c r="X57" s="605"/>
      <c r="Y57" s="685"/>
      <c r="Z57" s="686"/>
      <c r="AA57" s="686"/>
      <c r="AB57" s="686"/>
      <c r="AC57" s="686"/>
      <c r="AD57" s="686"/>
      <c r="AE57" s="687"/>
    </row>
    <row r="58" spans="1:31" ht="12.75" customHeight="1">
      <c r="A58" s="690"/>
      <c r="B58" s="392" t="s">
        <v>1913</v>
      </c>
      <c r="C58" s="381"/>
      <c r="D58" s="96"/>
      <c r="E58" s="662">
        <v>530</v>
      </c>
      <c r="F58" s="663"/>
      <c r="G58" s="651">
        <f t="shared" si="4"/>
      </c>
      <c r="H58" s="652"/>
      <c r="I58" s="345" t="s">
        <v>911</v>
      </c>
      <c r="J58" s="381"/>
      <c r="K58" s="381"/>
      <c r="L58" s="381"/>
      <c r="M58" s="381"/>
      <c r="N58" s="381"/>
      <c r="O58" s="653"/>
      <c r="Q58" s="386" t="s">
        <v>927</v>
      </c>
      <c r="R58" s="82" t="s">
        <v>1912</v>
      </c>
      <c r="S58" s="90"/>
      <c r="T58" s="95"/>
      <c r="U58" s="623">
        <v>350</v>
      </c>
      <c r="V58" s="624"/>
      <c r="W58" s="651">
        <f>IF(T58="","",ROUND(U58*$D$4,-1))</f>
      </c>
      <c r="X58" s="652"/>
      <c r="Y58" s="682" t="s">
        <v>2375</v>
      </c>
      <c r="Z58" s="683"/>
      <c r="AA58" s="683"/>
      <c r="AB58" s="683"/>
      <c r="AC58" s="683"/>
      <c r="AD58" s="683"/>
      <c r="AE58" s="684"/>
    </row>
    <row r="59" spans="1:31" ht="12.75" customHeight="1">
      <c r="A59" s="690"/>
      <c r="B59" s="392" t="s">
        <v>1915</v>
      </c>
      <c r="C59" s="381"/>
      <c r="D59" s="96"/>
      <c r="E59" s="662">
        <v>350</v>
      </c>
      <c r="F59" s="663"/>
      <c r="G59" s="651">
        <f>IF(D59="","",ROUND(E59*$D$4,-1))</f>
      </c>
      <c r="H59" s="652"/>
      <c r="I59" s="345" t="s">
        <v>2087</v>
      </c>
      <c r="J59" s="381"/>
      <c r="K59" s="381"/>
      <c r="L59" s="381"/>
      <c r="M59" s="381"/>
      <c r="N59" s="381"/>
      <c r="O59" s="653"/>
      <c r="Q59" s="387"/>
      <c r="R59" s="61" t="s">
        <v>1914</v>
      </c>
      <c r="S59" s="62"/>
      <c r="T59" s="95"/>
      <c r="U59" s="623">
        <v>90</v>
      </c>
      <c r="V59" s="624"/>
      <c r="W59" s="660">
        <f>IF(T59="","",ROUND(U59*$D$4,-1))</f>
      </c>
      <c r="X59" s="661"/>
      <c r="Y59" s="682" t="s">
        <v>2121</v>
      </c>
      <c r="Z59" s="683"/>
      <c r="AA59" s="683"/>
      <c r="AB59" s="683"/>
      <c r="AC59" s="683"/>
      <c r="AD59" s="683"/>
      <c r="AE59" s="684"/>
    </row>
    <row r="60" spans="1:31" ht="12.75" customHeight="1">
      <c r="A60" s="690"/>
      <c r="B60" s="392" t="s">
        <v>1477</v>
      </c>
      <c r="C60" s="381"/>
      <c r="D60" s="96"/>
      <c r="E60" s="662">
        <v>160</v>
      </c>
      <c r="F60" s="663"/>
      <c r="G60" s="651">
        <f t="shared" si="4"/>
      </c>
      <c r="H60" s="652"/>
      <c r="I60" s="345" t="s">
        <v>2088</v>
      </c>
      <c r="J60" s="381"/>
      <c r="K60" s="381"/>
      <c r="L60" s="381"/>
      <c r="M60" s="381"/>
      <c r="N60" s="381"/>
      <c r="O60" s="653"/>
      <c r="Q60" s="387"/>
      <c r="R60" s="61" t="s">
        <v>930</v>
      </c>
      <c r="S60" s="62"/>
      <c r="T60" s="95"/>
      <c r="U60" s="623">
        <v>80</v>
      </c>
      <c r="V60" s="624"/>
      <c r="W60" s="660">
        <f aca="true" t="shared" si="5" ref="W60:W67">IF(T60="","",ROUND(U60*$D$4,-1))</f>
      </c>
      <c r="X60" s="661"/>
      <c r="Y60" s="682" t="s">
        <v>2122</v>
      </c>
      <c r="Z60" s="683"/>
      <c r="AA60" s="683"/>
      <c r="AB60" s="683"/>
      <c r="AC60" s="683"/>
      <c r="AD60" s="683"/>
      <c r="AE60" s="684"/>
    </row>
    <row r="61" spans="1:31" ht="12.75" customHeight="1">
      <c r="A61" s="690"/>
      <c r="B61" s="392" t="s">
        <v>923</v>
      </c>
      <c r="C61" s="381"/>
      <c r="D61" s="96"/>
      <c r="E61" s="662">
        <v>360</v>
      </c>
      <c r="F61" s="663"/>
      <c r="G61" s="651">
        <f t="shared" si="4"/>
      </c>
      <c r="H61" s="652"/>
      <c r="I61" s="345" t="s">
        <v>2089</v>
      </c>
      <c r="J61" s="381"/>
      <c r="K61" s="381"/>
      <c r="L61" s="381"/>
      <c r="M61" s="381"/>
      <c r="N61" s="381"/>
      <c r="O61" s="653"/>
      <c r="P61" s="34"/>
      <c r="Q61" s="387"/>
      <c r="R61" s="61" t="s">
        <v>931</v>
      </c>
      <c r="S61" s="62"/>
      <c r="T61" s="95"/>
      <c r="U61" s="623">
        <v>110</v>
      </c>
      <c r="V61" s="624"/>
      <c r="W61" s="660">
        <f t="shared" si="5"/>
      </c>
      <c r="X61" s="661"/>
      <c r="Y61" s="682" t="s">
        <v>2123</v>
      </c>
      <c r="Z61" s="683"/>
      <c r="AA61" s="683"/>
      <c r="AB61" s="683"/>
      <c r="AC61" s="683"/>
      <c r="AD61" s="683"/>
      <c r="AE61" s="684"/>
    </row>
    <row r="62" spans="1:31" ht="12.75" customHeight="1">
      <c r="A62" s="690"/>
      <c r="B62" s="392" t="s">
        <v>2386</v>
      </c>
      <c r="C62" s="381"/>
      <c r="D62" s="96"/>
      <c r="E62" s="662">
        <v>200</v>
      </c>
      <c r="F62" s="663"/>
      <c r="G62" s="651">
        <f>IF(D62="","",ROUND(E62*$D$4,-1))</f>
      </c>
      <c r="H62" s="652"/>
      <c r="I62" s="345" t="s">
        <v>2376</v>
      </c>
      <c r="J62" s="381"/>
      <c r="K62" s="381"/>
      <c r="L62" s="381"/>
      <c r="M62" s="381"/>
      <c r="N62" s="381"/>
      <c r="O62" s="653"/>
      <c r="Q62" s="387"/>
      <c r="R62" s="61" t="s">
        <v>932</v>
      </c>
      <c r="S62" s="62"/>
      <c r="T62" s="95"/>
      <c r="U62" s="623">
        <v>280</v>
      </c>
      <c r="V62" s="624"/>
      <c r="W62" s="660">
        <f t="shared" si="5"/>
      </c>
      <c r="X62" s="661"/>
      <c r="Y62" s="682" t="s">
        <v>2124</v>
      </c>
      <c r="Z62" s="683"/>
      <c r="AA62" s="683"/>
      <c r="AB62" s="683"/>
      <c r="AC62" s="683"/>
      <c r="AD62" s="683"/>
      <c r="AE62" s="684"/>
    </row>
    <row r="63" spans="1:31" ht="12.75" customHeight="1">
      <c r="A63" s="690"/>
      <c r="B63" s="392" t="s">
        <v>2387</v>
      </c>
      <c r="C63" s="381"/>
      <c r="D63" s="96"/>
      <c r="E63" s="662">
        <v>230</v>
      </c>
      <c r="F63" s="663"/>
      <c r="G63" s="651">
        <f t="shared" si="4"/>
      </c>
      <c r="H63" s="652"/>
      <c r="I63" s="345" t="s">
        <v>2377</v>
      </c>
      <c r="J63" s="381"/>
      <c r="K63" s="381"/>
      <c r="L63" s="381"/>
      <c r="M63" s="381"/>
      <c r="N63" s="381"/>
      <c r="O63" s="653"/>
      <c r="Q63" s="387"/>
      <c r="R63" s="61" t="s">
        <v>826</v>
      </c>
      <c r="S63" s="62"/>
      <c r="T63" s="95"/>
      <c r="U63" s="623">
        <v>300</v>
      </c>
      <c r="V63" s="624"/>
      <c r="W63" s="660">
        <f t="shared" si="5"/>
      </c>
      <c r="X63" s="661"/>
      <c r="Y63" s="682" t="s">
        <v>2125</v>
      </c>
      <c r="Z63" s="683"/>
      <c r="AA63" s="683"/>
      <c r="AB63" s="683"/>
      <c r="AC63" s="683"/>
      <c r="AD63" s="683"/>
      <c r="AE63" s="684"/>
    </row>
    <row r="64" spans="1:31" ht="12.75" customHeight="1">
      <c r="A64" s="690"/>
      <c r="B64" s="392" t="s">
        <v>924</v>
      </c>
      <c r="C64" s="381"/>
      <c r="D64" s="96"/>
      <c r="E64" s="662">
        <v>430</v>
      </c>
      <c r="F64" s="663"/>
      <c r="G64" s="651">
        <f t="shared" si="4"/>
      </c>
      <c r="H64" s="652"/>
      <c r="I64" s="345" t="s">
        <v>2090</v>
      </c>
      <c r="J64" s="381"/>
      <c r="K64" s="381"/>
      <c r="L64" s="381"/>
      <c r="M64" s="381"/>
      <c r="N64" s="381"/>
      <c r="O64" s="653"/>
      <c r="Q64" s="387"/>
      <c r="R64" s="392" t="s">
        <v>827</v>
      </c>
      <c r="S64" s="639"/>
      <c r="T64" s="95"/>
      <c r="U64" s="623">
        <v>130</v>
      </c>
      <c r="V64" s="624"/>
      <c r="W64" s="660">
        <f t="shared" si="5"/>
      </c>
      <c r="X64" s="661"/>
      <c r="Y64" s="682" t="s">
        <v>2126</v>
      </c>
      <c r="Z64" s="683"/>
      <c r="AA64" s="683"/>
      <c r="AB64" s="683"/>
      <c r="AC64" s="683"/>
      <c r="AD64" s="683"/>
      <c r="AE64" s="684"/>
    </row>
    <row r="65" spans="1:31" ht="12.75" customHeight="1">
      <c r="A65" s="691"/>
      <c r="B65" s="406" t="s">
        <v>999</v>
      </c>
      <c r="C65" s="407"/>
      <c r="D65" s="408"/>
      <c r="E65" s="604">
        <f>SUBTOTAL(9,E49:F64)</f>
        <v>5180</v>
      </c>
      <c r="F65" s="605"/>
      <c r="G65" s="604">
        <f>SUBTOTAL(9,G49:H64)</f>
        <v>0</v>
      </c>
      <c r="H65" s="605"/>
      <c r="I65" s="685"/>
      <c r="J65" s="686"/>
      <c r="K65" s="686"/>
      <c r="L65" s="686"/>
      <c r="M65" s="686"/>
      <c r="N65" s="686"/>
      <c r="O65" s="687"/>
      <c r="Q65" s="387"/>
      <c r="R65" s="61" t="s">
        <v>1916</v>
      </c>
      <c r="S65" s="62"/>
      <c r="T65" s="95"/>
      <c r="U65" s="623">
        <v>260</v>
      </c>
      <c r="V65" s="624"/>
      <c r="W65" s="660">
        <f>IF(T65="","",ROUND(U65*$D$4,-1))</f>
      </c>
      <c r="X65" s="661"/>
      <c r="Y65" s="682" t="s">
        <v>2127</v>
      </c>
      <c r="Z65" s="683"/>
      <c r="AA65" s="683"/>
      <c r="AB65" s="683"/>
      <c r="AC65" s="683"/>
      <c r="AD65" s="683"/>
      <c r="AE65" s="684"/>
    </row>
    <row r="66" spans="17:31" ht="12.75" customHeight="1">
      <c r="Q66" s="387"/>
      <c r="R66" s="61" t="s">
        <v>933</v>
      </c>
      <c r="S66" s="62"/>
      <c r="T66" s="95"/>
      <c r="U66" s="623">
        <v>230</v>
      </c>
      <c r="V66" s="624"/>
      <c r="W66" s="660">
        <f t="shared" si="5"/>
      </c>
      <c r="X66" s="661"/>
      <c r="Y66" s="682" t="s">
        <v>2128</v>
      </c>
      <c r="Z66" s="683"/>
      <c r="AA66" s="683"/>
      <c r="AB66" s="683"/>
      <c r="AC66" s="683"/>
      <c r="AD66" s="683"/>
      <c r="AE66" s="684"/>
    </row>
    <row r="67" spans="17:31" ht="12.75" customHeight="1">
      <c r="Q67" s="387"/>
      <c r="R67" s="61" t="s">
        <v>934</v>
      </c>
      <c r="S67" s="62"/>
      <c r="T67" s="95"/>
      <c r="U67" s="623">
        <v>240</v>
      </c>
      <c r="V67" s="624"/>
      <c r="W67" s="660">
        <f t="shared" si="5"/>
      </c>
      <c r="X67" s="661"/>
      <c r="Y67" s="682" t="s">
        <v>2129</v>
      </c>
      <c r="Z67" s="683"/>
      <c r="AA67" s="683"/>
      <c r="AB67" s="683"/>
      <c r="AC67" s="683"/>
      <c r="AD67" s="683"/>
      <c r="AE67" s="684"/>
    </row>
    <row r="68" spans="17:31" ht="12.75" customHeight="1">
      <c r="Q68" s="388"/>
      <c r="R68" s="406" t="s">
        <v>999</v>
      </c>
      <c r="S68" s="407"/>
      <c r="T68" s="414"/>
      <c r="U68" s="604">
        <f>SUBTOTAL(9,U58:V67)</f>
        <v>2070</v>
      </c>
      <c r="V68" s="605"/>
      <c r="W68" s="604">
        <f>SUBTOTAL(9,W58:X67)</f>
        <v>0</v>
      </c>
      <c r="X68" s="605"/>
      <c r="Y68" s="685"/>
      <c r="Z68" s="686"/>
      <c r="AA68" s="686"/>
      <c r="AB68" s="686"/>
      <c r="AC68" s="686"/>
      <c r="AD68" s="686"/>
      <c r="AE68" s="687"/>
    </row>
    <row r="69" ht="12.75" customHeight="1"/>
    <row r="70" ht="12.75" customHeight="1"/>
    <row r="71" spans="17:24" ht="12.75" customHeight="1">
      <c r="Q71" s="523" t="s">
        <v>803</v>
      </c>
      <c r="R71" s="499"/>
      <c r="S71" s="499"/>
      <c r="T71" s="524"/>
      <c r="U71" s="688">
        <f>SUBTOTAL(9,E6:F65,U6:V68)</f>
        <v>34350</v>
      </c>
      <c r="V71" s="413"/>
      <c r="W71" s="413">
        <f>SUBTOTAL(9,G6:H65,W6:X68)</f>
        <v>0</v>
      </c>
      <c r="X71" s="413"/>
    </row>
    <row r="72" ht="12.75" customHeight="1"/>
    <row r="73" ht="12.75" customHeight="1"/>
    <row r="74" spans="1:32" ht="12.75" customHeight="1">
      <c r="A74" s="592" t="str">
        <f>'[2]集計表'!A132</f>
        <v>株式会社毎日メディアサービス山口</v>
      </c>
      <c r="B74" s="592"/>
      <c r="C74" s="592"/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2"/>
      <c r="AC74" s="592"/>
      <c r="AD74" s="592"/>
      <c r="AE74" s="592"/>
      <c r="AF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ht="12.75" customHeight="1"/>
    <row r="88" ht="12.75" customHeight="1">
      <c r="Q88" s="32"/>
    </row>
    <row r="89" ht="12.75" customHeight="1">
      <c r="Q89" s="89"/>
    </row>
    <row r="90" ht="12.75" customHeight="1">
      <c r="A90" s="32"/>
    </row>
    <row r="91" spans="1:17" ht="12.75" customHeight="1">
      <c r="A91" s="88"/>
      <c r="Q91" s="34"/>
    </row>
    <row r="92" spans="1:17" ht="12.75" customHeight="1">
      <c r="A92" s="88"/>
      <c r="P92" s="15"/>
      <c r="Q92" s="34"/>
    </row>
    <row r="93" spans="1:17" ht="12.75" customHeight="1">
      <c r="A93" s="88"/>
      <c r="P93" s="15"/>
      <c r="Q93" s="34"/>
    </row>
    <row r="94" ht="12.75" customHeight="1">
      <c r="Q94" s="34"/>
    </row>
    <row r="95" spans="1:17" ht="12.75" customHeight="1">
      <c r="A95" s="88"/>
      <c r="Q95" s="15"/>
    </row>
    <row r="96" ht="12.75" customHeight="1">
      <c r="Q96" s="15"/>
    </row>
    <row r="97" spans="18:31" ht="12.75" customHeight="1"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8:31" ht="12.75" customHeight="1">
      <c r="R98" s="34"/>
      <c r="S98" s="34"/>
      <c r="T98" s="34"/>
      <c r="U98" s="52"/>
      <c r="V98" s="52"/>
      <c r="W98" s="75"/>
      <c r="X98" s="75"/>
      <c r="Y98" s="32"/>
      <c r="Z98" s="32"/>
      <c r="AA98" s="32"/>
      <c r="AB98" s="32"/>
      <c r="AC98" s="32"/>
      <c r="AD98" s="32"/>
      <c r="AE98" s="32"/>
    </row>
    <row r="99" spans="17:31" ht="12.75" customHeight="1">
      <c r="Q99" s="15"/>
      <c r="Y99" s="15"/>
      <c r="Z99" s="15"/>
      <c r="AA99" s="15"/>
      <c r="AB99" s="15"/>
      <c r="AC99" s="15"/>
      <c r="AD99" s="15"/>
      <c r="AE99" s="15"/>
    </row>
    <row r="100" spans="17:31" ht="12.75" customHeight="1">
      <c r="Q100" s="15"/>
      <c r="R100" s="34"/>
      <c r="S100" s="34"/>
      <c r="T100" s="34"/>
      <c r="U100" s="74"/>
      <c r="V100" s="74"/>
      <c r="W100" s="74"/>
      <c r="X100" s="74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34"/>
      <c r="S101" s="34"/>
      <c r="T101" s="34"/>
      <c r="U101" s="74"/>
      <c r="V101" s="74"/>
      <c r="W101" s="74"/>
      <c r="X101" s="74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34"/>
      <c r="S102" s="34"/>
      <c r="T102" s="34"/>
      <c r="U102" s="74"/>
      <c r="V102" s="74"/>
      <c r="W102" s="74"/>
      <c r="X102" s="74"/>
      <c r="Y102" s="15"/>
      <c r="Z102" s="15"/>
      <c r="AA102" s="15"/>
      <c r="AB102" s="15"/>
      <c r="AC102" s="15"/>
      <c r="AD102" s="15"/>
      <c r="AE102" s="15"/>
    </row>
    <row r="103" spans="2:31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R103" s="34"/>
      <c r="S103" s="34"/>
      <c r="T103" s="34"/>
      <c r="U103" s="74"/>
      <c r="V103" s="74"/>
      <c r="W103" s="74"/>
      <c r="X103" s="74"/>
      <c r="Y103" s="15"/>
      <c r="Z103" s="15"/>
      <c r="AA103" s="15"/>
      <c r="AB103" s="15"/>
      <c r="AC103" s="15"/>
      <c r="AD103" s="15"/>
      <c r="AE103" s="15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2:31" ht="12.7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ht="12.75" customHeight="1"/>
    <row r="107" ht="12.75" customHeight="1"/>
    <row r="108" spans="18:31" ht="12.75" customHeight="1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58:T67 T26:T56" name="範囲1_6_1"/>
    <protectedRange sqref="W59:X67 W26:X56" name="範囲1_1_4_1"/>
    <protectedRange sqref="D4 T58:T67 D10:D35 T26:T56 D37:D47 D49:D64 D6:D8 T6:T24" name="範囲1_2"/>
    <protectedRange sqref="W58:X58 G6:H8 G49:H64 W6:X24 G37:H47 G10:H35" name="範囲1_1_1"/>
  </protectedRanges>
  <mergeCells count="489">
    <mergeCell ref="A49:A65"/>
    <mergeCell ref="A37:A48"/>
    <mergeCell ref="A10:A36"/>
    <mergeCell ref="A74:AE74"/>
    <mergeCell ref="B46:C46"/>
    <mergeCell ref="E46:F46"/>
    <mergeCell ref="G46:H46"/>
    <mergeCell ref="I46:O46"/>
    <mergeCell ref="G62:H62"/>
    <mergeCell ref="I62:O62"/>
    <mergeCell ref="B44:C44"/>
    <mergeCell ref="R15:S15"/>
    <mergeCell ref="U15:V15"/>
    <mergeCell ref="W15:X15"/>
    <mergeCell ref="Y15:AE15"/>
    <mergeCell ref="Y46:AE46"/>
    <mergeCell ref="Y45:AE45"/>
    <mergeCell ref="U42:V42"/>
    <mergeCell ref="Y43:AE43"/>
    <mergeCell ref="Y41:AE41"/>
    <mergeCell ref="Q71:T71"/>
    <mergeCell ref="Q58:Q68"/>
    <mergeCell ref="Q26:Q57"/>
    <mergeCell ref="Q6:Q25"/>
    <mergeCell ref="U28:V28"/>
    <mergeCell ref="W28:X28"/>
    <mergeCell ref="U45:V45"/>
    <mergeCell ref="W43:X43"/>
    <mergeCell ref="W36:X36"/>
    <mergeCell ref="W42:X42"/>
    <mergeCell ref="A6:A9"/>
    <mergeCell ref="Y42:AE42"/>
    <mergeCell ref="Y37:AE37"/>
    <mergeCell ref="W41:X41"/>
    <mergeCell ref="W40:X40"/>
    <mergeCell ref="W37:X37"/>
    <mergeCell ref="Y38:AE38"/>
    <mergeCell ref="I42:O42"/>
    <mergeCell ref="I31:O31"/>
    <mergeCell ref="Y34:AE34"/>
    <mergeCell ref="Y36:AE36"/>
    <mergeCell ref="Y35:AE35"/>
    <mergeCell ref="W39:X39"/>
    <mergeCell ref="Y39:AE39"/>
    <mergeCell ref="W35:X35"/>
    <mergeCell ref="W34:X34"/>
    <mergeCell ref="Y40:AE40"/>
    <mergeCell ref="I52:O52"/>
    <mergeCell ref="I57:O57"/>
    <mergeCell ref="Y49:AE49"/>
    <mergeCell ref="Y47:AE47"/>
    <mergeCell ref="Y52:AE52"/>
    <mergeCell ref="Y53:AE53"/>
    <mergeCell ref="U51:V51"/>
    <mergeCell ref="W56:X56"/>
    <mergeCell ref="W53:X53"/>
    <mergeCell ref="W50:X50"/>
    <mergeCell ref="W44:X44"/>
    <mergeCell ref="Y58:AE58"/>
    <mergeCell ref="Y55:AE55"/>
    <mergeCell ref="U53:V53"/>
    <mergeCell ref="Y51:AE51"/>
    <mergeCell ref="Y54:AE54"/>
    <mergeCell ref="W46:X46"/>
    <mergeCell ref="W49:X49"/>
    <mergeCell ref="W52:X52"/>
    <mergeCell ref="Y44:AE44"/>
    <mergeCell ref="W47:X47"/>
    <mergeCell ref="U52:V52"/>
    <mergeCell ref="W51:X51"/>
    <mergeCell ref="Y56:AE56"/>
    <mergeCell ref="Y50:AE50"/>
    <mergeCell ref="Y48:AE48"/>
    <mergeCell ref="W55:X55"/>
    <mergeCell ref="U54:V54"/>
    <mergeCell ref="W54:X54"/>
    <mergeCell ref="U55:V55"/>
    <mergeCell ref="R68:T68"/>
    <mergeCell ref="U68:V68"/>
    <mergeCell ref="W68:X68"/>
    <mergeCell ref="Y62:AE62"/>
    <mergeCell ref="Y59:AE59"/>
    <mergeCell ref="Y57:AE57"/>
    <mergeCell ref="Y61:AE61"/>
    <mergeCell ref="Y64:AE64"/>
    <mergeCell ref="R64:S64"/>
    <mergeCell ref="W58:X58"/>
    <mergeCell ref="W60:X60"/>
    <mergeCell ref="Y60:AE60"/>
    <mergeCell ref="W61:X61"/>
    <mergeCell ref="U62:V62"/>
    <mergeCell ref="U66:V66"/>
    <mergeCell ref="Y65:AE65"/>
    <mergeCell ref="W65:X65"/>
    <mergeCell ref="U60:V60"/>
    <mergeCell ref="W64:X64"/>
    <mergeCell ref="W71:X71"/>
    <mergeCell ref="W67:X67"/>
    <mergeCell ref="Y67:AE67"/>
    <mergeCell ref="W66:X66"/>
    <mergeCell ref="U71:V71"/>
    <mergeCell ref="U67:V67"/>
    <mergeCell ref="Y66:AE66"/>
    <mergeCell ref="Y68:AE68"/>
    <mergeCell ref="U61:V61"/>
    <mergeCell ref="U63:V63"/>
    <mergeCell ref="W62:X62"/>
    <mergeCell ref="W63:X63"/>
    <mergeCell ref="Y63:AE63"/>
    <mergeCell ref="U65:V65"/>
    <mergeCell ref="W32:X32"/>
    <mergeCell ref="Y29:AE29"/>
    <mergeCell ref="W59:X59"/>
    <mergeCell ref="U56:V56"/>
    <mergeCell ref="U64:V64"/>
    <mergeCell ref="U57:V57"/>
    <mergeCell ref="W57:X57"/>
    <mergeCell ref="Y32:AE32"/>
    <mergeCell ref="W33:X33"/>
    <mergeCell ref="Y33:AE33"/>
    <mergeCell ref="W20:X20"/>
    <mergeCell ref="W23:X23"/>
    <mergeCell ref="Y27:AE27"/>
    <mergeCell ref="Y26:AE26"/>
    <mergeCell ref="W25:X25"/>
    <mergeCell ref="Y31:AE31"/>
    <mergeCell ref="W31:X31"/>
    <mergeCell ref="Y30:AE30"/>
    <mergeCell ref="W30:X30"/>
    <mergeCell ref="Y28:AE28"/>
    <mergeCell ref="U23:V23"/>
    <mergeCell ref="U25:V25"/>
    <mergeCell ref="U24:V24"/>
    <mergeCell ref="U27:V27"/>
    <mergeCell ref="U26:V26"/>
    <mergeCell ref="Y24:AE24"/>
    <mergeCell ref="Y25:AE25"/>
    <mergeCell ref="W24:X24"/>
    <mergeCell ref="W26:X26"/>
    <mergeCell ref="R23:S23"/>
    <mergeCell ref="R22:S22"/>
    <mergeCell ref="Y19:AE19"/>
    <mergeCell ref="W29:X29"/>
    <mergeCell ref="Y23:AE23"/>
    <mergeCell ref="Y22:AE22"/>
    <mergeCell ref="W27:X27"/>
    <mergeCell ref="W22:X22"/>
    <mergeCell ref="Y21:AE21"/>
    <mergeCell ref="W21:X21"/>
    <mergeCell ref="I22:O22"/>
    <mergeCell ref="W19:X19"/>
    <mergeCell ref="I51:O51"/>
    <mergeCell ref="I48:O48"/>
    <mergeCell ref="U19:V19"/>
    <mergeCell ref="U22:V22"/>
    <mergeCell ref="U39:V39"/>
    <mergeCell ref="R20:S20"/>
    <mergeCell ref="U40:V40"/>
    <mergeCell ref="U36:V36"/>
    <mergeCell ref="R24:S24"/>
    <mergeCell ref="I55:O55"/>
    <mergeCell ref="R57:T57"/>
    <mergeCell ref="I54:O54"/>
    <mergeCell ref="I41:O41"/>
    <mergeCell ref="I35:O35"/>
    <mergeCell ref="I27:O27"/>
    <mergeCell ref="I32:O32"/>
    <mergeCell ref="I49:O49"/>
    <mergeCell ref="I56:O56"/>
    <mergeCell ref="I28:O28"/>
    <mergeCell ref="I36:O36"/>
    <mergeCell ref="U32:V32"/>
    <mergeCell ref="U37:V37"/>
    <mergeCell ref="U34:V34"/>
    <mergeCell ref="I30:O30"/>
    <mergeCell ref="U31:V31"/>
    <mergeCell ref="U33:V33"/>
    <mergeCell ref="U35:V35"/>
    <mergeCell ref="I37:O37"/>
    <mergeCell ref="U59:V59"/>
    <mergeCell ref="I53:O53"/>
    <mergeCell ref="U44:V44"/>
    <mergeCell ref="U41:V41"/>
    <mergeCell ref="I34:O34"/>
    <mergeCell ref="I40:O40"/>
    <mergeCell ref="U46:V46"/>
    <mergeCell ref="I47:O47"/>
    <mergeCell ref="U50:V50"/>
    <mergeCell ref="U58:V58"/>
    <mergeCell ref="U49:V49"/>
    <mergeCell ref="U48:V48"/>
    <mergeCell ref="U43:V43"/>
    <mergeCell ref="I45:O45"/>
    <mergeCell ref="I38:O38"/>
    <mergeCell ref="W48:X48"/>
    <mergeCell ref="U47:V47"/>
    <mergeCell ref="U38:V38"/>
    <mergeCell ref="W45:X45"/>
    <mergeCell ref="E42:F42"/>
    <mergeCell ref="E47:F47"/>
    <mergeCell ref="E48:F48"/>
    <mergeCell ref="G47:H47"/>
    <mergeCell ref="G44:H44"/>
    <mergeCell ref="G42:H42"/>
    <mergeCell ref="E44:F44"/>
    <mergeCell ref="G39:H39"/>
    <mergeCell ref="G40:H40"/>
    <mergeCell ref="G43:H43"/>
    <mergeCell ref="E53:F53"/>
    <mergeCell ref="E51:F51"/>
    <mergeCell ref="B52:C52"/>
    <mergeCell ref="B50:C50"/>
    <mergeCell ref="B51:C51"/>
    <mergeCell ref="G52:H52"/>
    <mergeCell ref="G51:H51"/>
    <mergeCell ref="I65:O65"/>
    <mergeCell ref="E57:F57"/>
    <mergeCell ref="E61:F61"/>
    <mergeCell ref="E63:F63"/>
    <mergeCell ref="G65:H65"/>
    <mergeCell ref="I61:O61"/>
    <mergeCell ref="I60:O60"/>
    <mergeCell ref="I64:O64"/>
    <mergeCell ref="I58:O58"/>
    <mergeCell ref="I63:O63"/>
    <mergeCell ref="G58:H58"/>
    <mergeCell ref="E58:F58"/>
    <mergeCell ref="G61:H61"/>
    <mergeCell ref="G60:H60"/>
    <mergeCell ref="E59:F59"/>
    <mergeCell ref="G59:H59"/>
    <mergeCell ref="G63:H63"/>
    <mergeCell ref="B59:C59"/>
    <mergeCell ref="B64:C64"/>
    <mergeCell ref="G64:H64"/>
    <mergeCell ref="B65:D65"/>
    <mergeCell ref="B60:C60"/>
    <mergeCell ref="E65:F65"/>
    <mergeCell ref="B61:C61"/>
    <mergeCell ref="E64:F64"/>
    <mergeCell ref="B62:C62"/>
    <mergeCell ref="B58:C58"/>
    <mergeCell ref="B56:C56"/>
    <mergeCell ref="B63:C63"/>
    <mergeCell ref="E60:F60"/>
    <mergeCell ref="E54:F54"/>
    <mergeCell ref="B54:C54"/>
    <mergeCell ref="E56:F56"/>
    <mergeCell ref="E62:F62"/>
    <mergeCell ref="G56:H56"/>
    <mergeCell ref="E55:F55"/>
    <mergeCell ref="B55:C55"/>
    <mergeCell ref="G57:H57"/>
    <mergeCell ref="B57:C57"/>
    <mergeCell ref="G54:H54"/>
    <mergeCell ref="G55:H55"/>
    <mergeCell ref="B40:C40"/>
    <mergeCell ref="B38:C38"/>
    <mergeCell ref="B41:C41"/>
    <mergeCell ref="E39:F39"/>
    <mergeCell ref="E41:F41"/>
    <mergeCell ref="G53:H53"/>
    <mergeCell ref="B53:C53"/>
    <mergeCell ref="B49:C49"/>
    <mergeCell ref="E49:F49"/>
    <mergeCell ref="E52:F52"/>
    <mergeCell ref="E37:F37"/>
    <mergeCell ref="E36:F36"/>
    <mergeCell ref="B33:C33"/>
    <mergeCell ref="B32:C32"/>
    <mergeCell ref="E30:F30"/>
    <mergeCell ref="B34:C34"/>
    <mergeCell ref="E34:F34"/>
    <mergeCell ref="B31:C31"/>
    <mergeCell ref="E31:F31"/>
    <mergeCell ref="E25:F25"/>
    <mergeCell ref="E22:F22"/>
    <mergeCell ref="E32:F32"/>
    <mergeCell ref="B29:C29"/>
    <mergeCell ref="B26:C26"/>
    <mergeCell ref="B25:C25"/>
    <mergeCell ref="B27:C27"/>
    <mergeCell ref="B30:C30"/>
    <mergeCell ref="B24:C24"/>
    <mergeCell ref="E26:F26"/>
    <mergeCell ref="G23:H23"/>
    <mergeCell ref="E18:F18"/>
    <mergeCell ref="G22:H22"/>
    <mergeCell ref="B21:C21"/>
    <mergeCell ref="G19:H19"/>
    <mergeCell ref="B23:C23"/>
    <mergeCell ref="E23:F23"/>
    <mergeCell ref="R19:S19"/>
    <mergeCell ref="E17:F17"/>
    <mergeCell ref="G17:H17"/>
    <mergeCell ref="E16:F16"/>
    <mergeCell ref="I21:O21"/>
    <mergeCell ref="E15:F15"/>
    <mergeCell ref="I16:O16"/>
    <mergeCell ref="G18:H18"/>
    <mergeCell ref="I17:O17"/>
    <mergeCell ref="E19:F19"/>
    <mergeCell ref="G16:H16"/>
    <mergeCell ref="B22:C22"/>
    <mergeCell ref="R25:T25"/>
    <mergeCell ref="G10:H10"/>
    <mergeCell ref="G9:H9"/>
    <mergeCell ref="R14:S14"/>
    <mergeCell ref="R16:S16"/>
    <mergeCell ref="B13:C13"/>
    <mergeCell ref="B12:C12"/>
    <mergeCell ref="R18:S18"/>
    <mergeCell ref="U20:V20"/>
    <mergeCell ref="U21:V21"/>
    <mergeCell ref="I12:O12"/>
    <mergeCell ref="I14:O14"/>
    <mergeCell ref="W9:X9"/>
    <mergeCell ref="U17:V17"/>
    <mergeCell ref="I9:O9"/>
    <mergeCell ref="W14:X14"/>
    <mergeCell ref="U13:V13"/>
    <mergeCell ref="R17:S17"/>
    <mergeCell ref="E6:F6"/>
    <mergeCell ref="B10:C10"/>
    <mergeCell ref="R13:S13"/>
    <mergeCell ref="B8:C8"/>
    <mergeCell ref="E10:F10"/>
    <mergeCell ref="E7:F7"/>
    <mergeCell ref="I10:O10"/>
    <mergeCell ref="R7:S7"/>
    <mergeCell ref="R11:S11"/>
    <mergeCell ref="G6:H6"/>
    <mergeCell ref="W16:X16"/>
    <mergeCell ref="Y12:AE12"/>
    <mergeCell ref="U14:V14"/>
    <mergeCell ref="Y14:AE14"/>
    <mergeCell ref="Y18:AE18"/>
    <mergeCell ref="U12:V12"/>
    <mergeCell ref="W17:X17"/>
    <mergeCell ref="Y17:AE17"/>
    <mergeCell ref="U16:V16"/>
    <mergeCell ref="Y13:AE13"/>
    <mergeCell ref="Y16:AE16"/>
    <mergeCell ref="W12:X12"/>
    <mergeCell ref="W18:X18"/>
    <mergeCell ref="U18:V18"/>
    <mergeCell ref="Y9:AE9"/>
    <mergeCell ref="R9:S9"/>
    <mergeCell ref="W13:X13"/>
    <mergeCell ref="R12:S12"/>
    <mergeCell ref="W11:X11"/>
    <mergeCell ref="Y11:AE11"/>
    <mergeCell ref="U11:V11"/>
    <mergeCell ref="Y8:AE8"/>
    <mergeCell ref="U9:V9"/>
    <mergeCell ref="I8:O8"/>
    <mergeCell ref="R8:S8"/>
    <mergeCell ref="W5:X5"/>
    <mergeCell ref="I5:O5"/>
    <mergeCell ref="I6:O6"/>
    <mergeCell ref="R6:S6"/>
    <mergeCell ref="R5:T5"/>
    <mergeCell ref="Y6:AE6"/>
    <mergeCell ref="Y5:AE5"/>
    <mergeCell ref="U7:V7"/>
    <mergeCell ref="U6:V6"/>
    <mergeCell ref="W7:X7"/>
    <mergeCell ref="U5:V5"/>
    <mergeCell ref="Y7:AE7"/>
    <mergeCell ref="W6:X6"/>
    <mergeCell ref="A4:C4"/>
    <mergeCell ref="D4:F4"/>
    <mergeCell ref="X3:AD3"/>
    <mergeCell ref="D3:U3"/>
    <mergeCell ref="Y4:Z4"/>
    <mergeCell ref="V3:W3"/>
    <mergeCell ref="B5:D5"/>
    <mergeCell ref="G5:H5"/>
    <mergeCell ref="AB4:AD4"/>
    <mergeCell ref="AC1:AE1"/>
    <mergeCell ref="A2:C2"/>
    <mergeCell ref="D2:E2"/>
    <mergeCell ref="A3:C3"/>
    <mergeCell ref="F2:I2"/>
    <mergeCell ref="X2:AE2"/>
    <mergeCell ref="A1:C1"/>
    <mergeCell ref="D1:AB1"/>
    <mergeCell ref="V2:W2"/>
    <mergeCell ref="B9:D9"/>
    <mergeCell ref="B7:C7"/>
    <mergeCell ref="E8:F8"/>
    <mergeCell ref="G8:H8"/>
    <mergeCell ref="E9:F9"/>
    <mergeCell ref="R2:S2"/>
    <mergeCell ref="B6:C6"/>
    <mergeCell ref="E5:F5"/>
    <mergeCell ref="L2:O2"/>
    <mergeCell ref="G7:H7"/>
    <mergeCell ref="G11:H11"/>
    <mergeCell ref="G15:H15"/>
    <mergeCell ref="B14:C14"/>
    <mergeCell ref="E14:F14"/>
    <mergeCell ref="E12:F12"/>
    <mergeCell ref="G12:H12"/>
    <mergeCell ref="E11:F11"/>
    <mergeCell ref="G14:H14"/>
    <mergeCell ref="I15:O15"/>
    <mergeCell ref="I11:O11"/>
    <mergeCell ref="B11:C11"/>
    <mergeCell ref="B15:C15"/>
    <mergeCell ref="I7:O7"/>
    <mergeCell ref="G25:H25"/>
    <mergeCell ref="B19:C19"/>
    <mergeCell ref="B20:C20"/>
    <mergeCell ref="E13:F13"/>
    <mergeCell ref="I13:O13"/>
    <mergeCell ref="B16:C16"/>
    <mergeCell ref="B18:C18"/>
    <mergeCell ref="B17:C17"/>
    <mergeCell ref="I19:O19"/>
    <mergeCell ref="G13:H13"/>
    <mergeCell ref="I24:O24"/>
    <mergeCell ref="E20:F20"/>
    <mergeCell ref="G21:H21"/>
    <mergeCell ref="G20:H20"/>
    <mergeCell ref="E21:F21"/>
    <mergeCell ref="I20:O20"/>
    <mergeCell ref="G24:H24"/>
    <mergeCell ref="E24:F24"/>
    <mergeCell ref="I33:O33"/>
    <mergeCell ref="U30:V30"/>
    <mergeCell ref="I26:O26"/>
    <mergeCell ref="I29:O29"/>
    <mergeCell ref="G27:H27"/>
    <mergeCell ref="G26:H26"/>
    <mergeCell ref="U29:V29"/>
    <mergeCell ref="B39:C39"/>
    <mergeCell ref="E38:F38"/>
    <mergeCell ref="G37:H37"/>
    <mergeCell ref="G38:H38"/>
    <mergeCell ref="G28:H28"/>
    <mergeCell ref="E29:F29"/>
    <mergeCell ref="B28:C28"/>
    <mergeCell ref="B36:D36"/>
    <mergeCell ref="B37:C37"/>
    <mergeCell ref="G36:H36"/>
    <mergeCell ref="G34:H34"/>
    <mergeCell ref="G30:H30"/>
    <mergeCell ref="G29:H29"/>
    <mergeCell ref="G32:H32"/>
    <mergeCell ref="G33:H33"/>
    <mergeCell ref="E28:F28"/>
    <mergeCell ref="G31:H31"/>
    <mergeCell ref="E27:F27"/>
    <mergeCell ref="B45:C45"/>
    <mergeCell ref="E45:F45"/>
    <mergeCell ref="E33:F33"/>
    <mergeCell ref="G50:H50"/>
    <mergeCell ref="G45:H45"/>
    <mergeCell ref="G49:H49"/>
    <mergeCell ref="E50:F50"/>
    <mergeCell ref="E35:F35"/>
    <mergeCell ref="G48:H48"/>
    <mergeCell ref="G35:H35"/>
    <mergeCell ref="B48:D48"/>
    <mergeCell ref="I59:O59"/>
    <mergeCell ref="B35:C35"/>
    <mergeCell ref="E40:F40"/>
    <mergeCell ref="B47:C47"/>
    <mergeCell ref="B42:C42"/>
    <mergeCell ref="B43:C43"/>
    <mergeCell ref="G41:H41"/>
    <mergeCell ref="E43:F43"/>
    <mergeCell ref="I18:O18"/>
    <mergeCell ref="I39:O39"/>
    <mergeCell ref="I43:O43"/>
    <mergeCell ref="I44:O44"/>
    <mergeCell ref="I50:O50"/>
    <mergeCell ref="Y20:AE20"/>
    <mergeCell ref="I23:O23"/>
    <mergeCell ref="I25:O25"/>
    <mergeCell ref="R21:S21"/>
    <mergeCell ref="W38:X38"/>
    <mergeCell ref="R10:S10"/>
    <mergeCell ref="U10:V10"/>
    <mergeCell ref="W10:X10"/>
    <mergeCell ref="Y10:AE10"/>
    <mergeCell ref="U8:V8"/>
    <mergeCell ref="W8:X8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951</v>
      </c>
      <c r="B1" s="161"/>
      <c r="C1" s="161"/>
      <c r="D1" s="500" t="s">
        <v>980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983</v>
      </c>
      <c r="L2" s="513">
        <f>'集計表'!M2</f>
        <v>-1</v>
      </c>
      <c r="M2" s="514"/>
      <c r="N2" s="514"/>
      <c r="O2" s="514"/>
      <c r="P2" s="2" t="s">
        <v>984</v>
      </c>
      <c r="Q2" s="6" t="s">
        <v>985</v>
      </c>
      <c r="R2" s="498">
        <f>'集計表'!S2</f>
        <v>0</v>
      </c>
      <c r="S2" s="498"/>
      <c r="T2" s="498"/>
      <c r="U2" s="7" t="s">
        <v>986</v>
      </c>
      <c r="V2" s="8" t="s">
        <v>987</v>
      </c>
      <c r="W2" s="493" t="s">
        <v>988</v>
      </c>
      <c r="X2" s="495"/>
      <c r="Y2" s="506">
        <f>'集計表'!Y2</f>
        <v>0</v>
      </c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493" t="s">
        <v>990</v>
      </c>
      <c r="X3" s="495"/>
      <c r="Y3" s="489">
        <f>'集計表'!Y3</f>
        <v>0</v>
      </c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Q4" s="42"/>
      <c r="R4" s="42"/>
      <c r="S4" s="42"/>
      <c r="T4" s="42"/>
      <c r="U4" s="42"/>
      <c r="V4" s="42"/>
      <c r="W4" s="42"/>
      <c r="X4" s="42"/>
      <c r="Y4" s="42"/>
      <c r="Z4" s="750" t="s">
        <v>992</v>
      </c>
      <c r="AA4" s="750"/>
      <c r="AB4" s="76" t="s">
        <v>993</v>
      </c>
      <c r="AC4" s="751">
        <f>SUM(W75,W81)</f>
        <v>0</v>
      </c>
      <c r="AD4" s="752"/>
      <c r="AE4" s="42" t="s">
        <v>994</v>
      </c>
    </row>
    <row r="5" spans="1:31" ht="12.75" customHeight="1">
      <c r="A5" s="94"/>
      <c r="B5" s="519" t="s">
        <v>215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216</v>
      </c>
      <c r="J5" s="496"/>
      <c r="K5" s="496"/>
      <c r="L5" s="496"/>
      <c r="M5" s="496"/>
      <c r="N5" s="496"/>
      <c r="O5" s="497"/>
      <c r="Q5" s="12"/>
      <c r="R5" s="519" t="s">
        <v>995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998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899</v>
      </c>
      <c r="B6" s="62" t="s">
        <v>465</v>
      </c>
      <c r="C6" s="62"/>
      <c r="D6" s="95"/>
      <c r="E6" s="600">
        <v>330</v>
      </c>
      <c r="F6" s="601"/>
      <c r="G6" s="672">
        <f aca="true" t="shared" si="0" ref="G6:G21">IF(D6="","",ROUND(E6*$D$4,-1))</f>
      </c>
      <c r="H6" s="673"/>
      <c r="I6" s="345" t="s">
        <v>1925</v>
      </c>
      <c r="J6" s="381"/>
      <c r="K6" s="381"/>
      <c r="L6" s="381"/>
      <c r="M6" s="381"/>
      <c r="N6" s="381"/>
      <c r="O6" s="653"/>
      <c r="Q6" s="689" t="s">
        <v>834</v>
      </c>
      <c r="R6" s="758" t="s">
        <v>835</v>
      </c>
      <c r="S6" s="759"/>
      <c r="T6" s="78"/>
      <c r="U6" s="409">
        <v>180</v>
      </c>
      <c r="V6" s="410"/>
      <c r="W6" s="738">
        <f>IF(T6="","",ROUND(U6*$D$4,-1))</f>
      </c>
      <c r="X6" s="739"/>
      <c r="Y6" s="679" t="s">
        <v>1984</v>
      </c>
      <c r="Z6" s="680"/>
      <c r="AA6" s="680"/>
      <c r="AB6" s="680"/>
      <c r="AC6" s="680"/>
      <c r="AD6" s="680"/>
      <c r="AE6" s="681"/>
    </row>
    <row r="7" spans="1:31" ht="12.75" customHeight="1">
      <c r="A7" s="387"/>
      <c r="B7" s="381" t="s">
        <v>466</v>
      </c>
      <c r="C7" s="381"/>
      <c r="D7" s="95"/>
      <c r="E7" s="600">
        <v>300</v>
      </c>
      <c r="F7" s="601"/>
      <c r="G7" s="672">
        <f t="shared" si="0"/>
      </c>
      <c r="H7" s="673"/>
      <c r="I7" s="345" t="s">
        <v>1926</v>
      </c>
      <c r="J7" s="381"/>
      <c r="K7" s="381"/>
      <c r="L7" s="381"/>
      <c r="M7" s="381"/>
      <c r="N7" s="381"/>
      <c r="O7" s="653"/>
      <c r="Q7" s="690"/>
      <c r="R7" s="392" t="s">
        <v>836</v>
      </c>
      <c r="S7" s="381"/>
      <c r="T7" s="79"/>
      <c r="U7" s="397">
        <v>130</v>
      </c>
      <c r="V7" s="398"/>
      <c r="W7" s="743">
        <f aca="true" t="shared" si="1" ref="W7:W17">IF(T7="","",ROUND(U7*$D$4,-1))</f>
      </c>
      <c r="X7" s="744"/>
      <c r="Y7" s="654" t="s">
        <v>1985</v>
      </c>
      <c r="Z7" s="655"/>
      <c r="AA7" s="655"/>
      <c r="AB7" s="655"/>
      <c r="AC7" s="655"/>
      <c r="AD7" s="655"/>
      <c r="AE7" s="656"/>
    </row>
    <row r="8" spans="1:31" ht="12.75" customHeight="1">
      <c r="A8" s="387"/>
      <c r="B8" s="62" t="s">
        <v>900</v>
      </c>
      <c r="C8" s="62"/>
      <c r="D8" s="95"/>
      <c r="E8" s="397">
        <v>380</v>
      </c>
      <c r="F8" s="398"/>
      <c r="G8" s="672">
        <f t="shared" si="0"/>
      </c>
      <c r="H8" s="673"/>
      <c r="I8" s="345" t="s">
        <v>1927</v>
      </c>
      <c r="J8" s="381"/>
      <c r="K8" s="381"/>
      <c r="L8" s="381"/>
      <c r="M8" s="381"/>
      <c r="N8" s="381"/>
      <c r="O8" s="653"/>
      <c r="Q8" s="690"/>
      <c r="R8" s="555" t="s">
        <v>837</v>
      </c>
      <c r="S8" s="556"/>
      <c r="T8" s="79"/>
      <c r="U8" s="397">
        <v>260</v>
      </c>
      <c r="V8" s="398"/>
      <c r="W8" s="743">
        <f t="shared" si="1"/>
      </c>
      <c r="X8" s="744"/>
      <c r="Y8" s="654" t="s">
        <v>1986</v>
      </c>
      <c r="Z8" s="655"/>
      <c r="AA8" s="655"/>
      <c r="AB8" s="655"/>
      <c r="AC8" s="655"/>
      <c r="AD8" s="655"/>
      <c r="AE8" s="656"/>
    </row>
    <row r="9" spans="1:31" ht="12.75" customHeight="1">
      <c r="A9" s="387"/>
      <c r="B9" s="62" t="s">
        <v>468</v>
      </c>
      <c r="C9" s="62"/>
      <c r="D9" s="95"/>
      <c r="E9" s="397">
        <v>390</v>
      </c>
      <c r="F9" s="398"/>
      <c r="G9" s="672">
        <f t="shared" si="0"/>
      </c>
      <c r="H9" s="673"/>
      <c r="I9" s="345" t="s">
        <v>1928</v>
      </c>
      <c r="J9" s="381"/>
      <c r="K9" s="381"/>
      <c r="L9" s="381"/>
      <c r="M9" s="381"/>
      <c r="N9" s="381"/>
      <c r="O9" s="653"/>
      <c r="Q9" s="690"/>
      <c r="R9" s="392" t="s">
        <v>544</v>
      </c>
      <c r="S9" s="381"/>
      <c r="T9" s="79"/>
      <c r="U9" s="397">
        <v>420</v>
      </c>
      <c r="V9" s="398"/>
      <c r="W9" s="743">
        <f t="shared" si="1"/>
      </c>
      <c r="X9" s="744"/>
      <c r="Y9" s="544" t="s">
        <v>1987</v>
      </c>
      <c r="Z9" s="545"/>
      <c r="AA9" s="545"/>
      <c r="AB9" s="545"/>
      <c r="AC9" s="545"/>
      <c r="AD9" s="545"/>
      <c r="AE9" s="546"/>
    </row>
    <row r="10" spans="1:31" ht="12.75" customHeight="1">
      <c r="A10" s="387"/>
      <c r="B10" s="62" t="s">
        <v>469</v>
      </c>
      <c r="C10" s="62"/>
      <c r="D10" s="95"/>
      <c r="E10" s="600">
        <v>390</v>
      </c>
      <c r="F10" s="601"/>
      <c r="G10" s="672">
        <f t="shared" si="0"/>
      </c>
      <c r="H10" s="673"/>
      <c r="I10" s="345" t="s">
        <v>1929</v>
      </c>
      <c r="J10" s="381"/>
      <c r="K10" s="381"/>
      <c r="L10" s="381"/>
      <c r="M10" s="381"/>
      <c r="N10" s="381"/>
      <c r="O10" s="653"/>
      <c r="Q10" s="690"/>
      <c r="R10" s="392" t="s">
        <v>838</v>
      </c>
      <c r="S10" s="381"/>
      <c r="T10" s="79"/>
      <c r="U10" s="397">
        <v>210</v>
      </c>
      <c r="V10" s="398"/>
      <c r="W10" s="743">
        <f t="shared" si="1"/>
      </c>
      <c r="X10" s="744"/>
      <c r="Y10" s="544" t="s">
        <v>1988</v>
      </c>
      <c r="Z10" s="545"/>
      <c r="AA10" s="545"/>
      <c r="AB10" s="545"/>
      <c r="AC10" s="545"/>
      <c r="AD10" s="545"/>
      <c r="AE10" s="546"/>
    </row>
    <row r="11" spans="1:31" ht="12.75" customHeight="1">
      <c r="A11" s="387"/>
      <c r="B11" s="62" t="s">
        <v>656</v>
      </c>
      <c r="C11" s="62"/>
      <c r="D11" s="95"/>
      <c r="E11" s="600">
        <v>320</v>
      </c>
      <c r="F11" s="601"/>
      <c r="G11" s="672">
        <f t="shared" si="0"/>
      </c>
      <c r="H11" s="673"/>
      <c r="I11" s="345" t="s">
        <v>1930</v>
      </c>
      <c r="J11" s="381"/>
      <c r="K11" s="381"/>
      <c r="L11" s="381"/>
      <c r="M11" s="381"/>
      <c r="N11" s="381"/>
      <c r="O11" s="653"/>
      <c r="Q11" s="690"/>
      <c r="R11" s="392" t="s">
        <v>839</v>
      </c>
      <c r="S11" s="381"/>
      <c r="T11" s="79"/>
      <c r="U11" s="397">
        <v>270</v>
      </c>
      <c r="V11" s="398"/>
      <c r="W11" s="743">
        <f t="shared" si="1"/>
      </c>
      <c r="X11" s="744"/>
      <c r="Y11" s="544" t="s">
        <v>1989</v>
      </c>
      <c r="Z11" s="545"/>
      <c r="AA11" s="545"/>
      <c r="AB11" s="545"/>
      <c r="AC11" s="545"/>
      <c r="AD11" s="545"/>
      <c r="AE11" s="546"/>
    </row>
    <row r="12" spans="1:31" ht="12.75" customHeight="1">
      <c r="A12" s="387"/>
      <c r="B12" s="62" t="s">
        <v>657</v>
      </c>
      <c r="C12" s="62"/>
      <c r="D12" s="95"/>
      <c r="E12" s="600">
        <v>310</v>
      </c>
      <c r="F12" s="601"/>
      <c r="G12" s="672">
        <f>IF(D12="","",ROUND(E12*$D$4,-1))</f>
      </c>
      <c r="H12" s="673"/>
      <c r="I12" s="345" t="s">
        <v>1931</v>
      </c>
      <c r="J12" s="381"/>
      <c r="K12" s="381"/>
      <c r="L12" s="381"/>
      <c r="M12" s="381"/>
      <c r="N12" s="381"/>
      <c r="O12" s="653"/>
      <c r="Q12" s="690"/>
      <c r="R12" s="392" t="s">
        <v>810</v>
      </c>
      <c r="S12" s="381"/>
      <c r="T12" s="79"/>
      <c r="U12" s="397">
        <v>260</v>
      </c>
      <c r="V12" s="398"/>
      <c r="W12" s="743">
        <f>IF(T12="","",ROUND(U12*$D$4,-1))</f>
      </c>
      <c r="X12" s="744"/>
      <c r="Y12" s="544" t="s">
        <v>1990</v>
      </c>
      <c r="Z12" s="545"/>
      <c r="AA12" s="545"/>
      <c r="AB12" s="545"/>
      <c r="AC12" s="545"/>
      <c r="AD12" s="545"/>
      <c r="AE12" s="546"/>
    </row>
    <row r="13" spans="1:31" ht="12.75" customHeight="1">
      <c r="A13" s="387"/>
      <c r="B13" s="62" t="s">
        <v>523</v>
      </c>
      <c r="C13" s="62"/>
      <c r="D13" s="95"/>
      <c r="E13" s="600">
        <v>240</v>
      </c>
      <c r="F13" s="601"/>
      <c r="G13" s="672">
        <f>IF(D13="","",ROUND(E13*$D$4,-1))</f>
      </c>
      <c r="H13" s="673"/>
      <c r="I13" s="345" t="s">
        <v>1932</v>
      </c>
      <c r="J13" s="381"/>
      <c r="K13" s="381"/>
      <c r="L13" s="381"/>
      <c r="M13" s="381"/>
      <c r="N13" s="381"/>
      <c r="O13" s="653"/>
      <c r="Q13" s="690"/>
      <c r="R13" s="392" t="s">
        <v>764</v>
      </c>
      <c r="S13" s="381"/>
      <c r="T13" s="79"/>
      <c r="U13" s="397">
        <v>150</v>
      </c>
      <c r="V13" s="398"/>
      <c r="W13" s="743">
        <f t="shared" si="1"/>
      </c>
      <c r="X13" s="744"/>
      <c r="Y13" s="544" t="s">
        <v>1991</v>
      </c>
      <c r="Z13" s="545"/>
      <c r="AA13" s="545"/>
      <c r="AB13" s="545"/>
      <c r="AC13" s="545"/>
      <c r="AD13" s="545"/>
      <c r="AE13" s="546"/>
    </row>
    <row r="14" spans="1:31" ht="12.75" customHeight="1">
      <c r="A14" s="387"/>
      <c r="B14" s="62" t="s">
        <v>472</v>
      </c>
      <c r="C14" s="62"/>
      <c r="D14" s="95"/>
      <c r="E14" s="600">
        <v>290</v>
      </c>
      <c r="F14" s="601"/>
      <c r="G14" s="672">
        <f t="shared" si="0"/>
      </c>
      <c r="H14" s="673"/>
      <c r="I14" s="345" t="s">
        <v>1933</v>
      </c>
      <c r="J14" s="381"/>
      <c r="K14" s="381"/>
      <c r="L14" s="381"/>
      <c r="M14" s="381"/>
      <c r="N14" s="381"/>
      <c r="O14" s="653"/>
      <c r="Q14" s="690"/>
      <c r="R14" s="392" t="s">
        <v>195</v>
      </c>
      <c r="S14" s="381"/>
      <c r="T14" s="79"/>
      <c r="U14" s="397">
        <v>100</v>
      </c>
      <c r="V14" s="398"/>
      <c r="W14" s="743">
        <f t="shared" si="1"/>
      </c>
      <c r="X14" s="744"/>
      <c r="Y14" s="544" t="s">
        <v>1992</v>
      </c>
      <c r="Z14" s="545"/>
      <c r="AA14" s="545"/>
      <c r="AB14" s="545"/>
      <c r="AC14" s="545"/>
      <c r="AD14" s="545"/>
      <c r="AE14" s="546"/>
    </row>
    <row r="15" spans="1:31" ht="12.75" customHeight="1">
      <c r="A15" s="387"/>
      <c r="B15" s="62" t="s">
        <v>473</v>
      </c>
      <c r="C15" s="62"/>
      <c r="D15" s="95"/>
      <c r="E15" s="600">
        <v>760</v>
      </c>
      <c r="F15" s="601"/>
      <c r="G15" s="672">
        <f t="shared" si="0"/>
      </c>
      <c r="H15" s="673"/>
      <c r="I15" s="345" t="s">
        <v>1934</v>
      </c>
      <c r="J15" s="381"/>
      <c r="K15" s="381"/>
      <c r="L15" s="381"/>
      <c r="M15" s="381"/>
      <c r="N15" s="381"/>
      <c r="O15" s="653"/>
      <c r="Q15" s="690"/>
      <c r="R15" s="392" t="s">
        <v>196</v>
      </c>
      <c r="S15" s="381"/>
      <c r="T15" s="79"/>
      <c r="U15" s="397">
        <v>300</v>
      </c>
      <c r="V15" s="398"/>
      <c r="W15" s="743">
        <f>IF(T15="","",ROUND(U15*$D$4,-1))</f>
      </c>
      <c r="X15" s="744"/>
      <c r="Y15" s="544" t="s">
        <v>1993</v>
      </c>
      <c r="Z15" s="545"/>
      <c r="AA15" s="545"/>
      <c r="AB15" s="545"/>
      <c r="AC15" s="545"/>
      <c r="AD15" s="545"/>
      <c r="AE15" s="546"/>
    </row>
    <row r="16" spans="1:31" ht="12.75" customHeight="1">
      <c r="A16" s="387"/>
      <c r="B16" s="62" t="s">
        <v>1438</v>
      </c>
      <c r="C16" s="62"/>
      <c r="D16" s="95"/>
      <c r="E16" s="600">
        <v>290</v>
      </c>
      <c r="F16" s="601"/>
      <c r="G16" s="672">
        <f>IF(D16="","",ROUND(E16*$D$4,-1))</f>
      </c>
      <c r="H16" s="673"/>
      <c r="I16" s="345" t="s">
        <v>1935</v>
      </c>
      <c r="J16" s="381"/>
      <c r="K16" s="381"/>
      <c r="L16" s="381"/>
      <c r="M16" s="381"/>
      <c r="N16" s="381"/>
      <c r="O16" s="653"/>
      <c r="Q16" s="690"/>
      <c r="R16" s="61" t="s">
        <v>840</v>
      </c>
      <c r="S16" s="62"/>
      <c r="T16" s="79"/>
      <c r="U16" s="397">
        <v>450</v>
      </c>
      <c r="V16" s="398"/>
      <c r="W16" s="743">
        <f t="shared" si="1"/>
      </c>
      <c r="X16" s="744"/>
      <c r="Y16" s="544" t="s">
        <v>1994</v>
      </c>
      <c r="Z16" s="545"/>
      <c r="AA16" s="545"/>
      <c r="AB16" s="545"/>
      <c r="AC16" s="545"/>
      <c r="AD16" s="545"/>
      <c r="AE16" s="546"/>
    </row>
    <row r="17" spans="1:31" ht="12.75" customHeight="1">
      <c r="A17" s="387"/>
      <c r="B17" s="62" t="s">
        <v>1439</v>
      </c>
      <c r="C17" s="62"/>
      <c r="D17" s="95"/>
      <c r="E17" s="600">
        <v>430</v>
      </c>
      <c r="F17" s="601"/>
      <c r="G17" s="672">
        <f t="shared" si="0"/>
      </c>
      <c r="H17" s="673"/>
      <c r="I17" s="345" t="s">
        <v>1936</v>
      </c>
      <c r="J17" s="381"/>
      <c r="K17" s="381"/>
      <c r="L17" s="381"/>
      <c r="M17" s="381"/>
      <c r="N17" s="381"/>
      <c r="O17" s="653"/>
      <c r="Q17" s="690"/>
      <c r="R17" s="392" t="s">
        <v>841</v>
      </c>
      <c r="S17" s="381"/>
      <c r="T17" s="79"/>
      <c r="U17" s="397">
        <v>440</v>
      </c>
      <c r="V17" s="398"/>
      <c r="W17" s="743">
        <f t="shared" si="1"/>
      </c>
      <c r="X17" s="744"/>
      <c r="Y17" s="544" t="s">
        <v>1995</v>
      </c>
      <c r="Z17" s="545"/>
      <c r="AA17" s="545"/>
      <c r="AB17" s="545"/>
      <c r="AC17" s="545"/>
      <c r="AD17" s="545"/>
      <c r="AE17" s="546"/>
    </row>
    <row r="18" spans="1:31" ht="12.75" customHeight="1">
      <c r="A18" s="387"/>
      <c r="B18" s="62" t="s">
        <v>1440</v>
      </c>
      <c r="C18" s="62"/>
      <c r="D18" s="95"/>
      <c r="E18" s="600">
        <v>240</v>
      </c>
      <c r="F18" s="601"/>
      <c r="G18" s="672">
        <f>IF(D18="","",ROUND(E18*$D$4,-1))</f>
      </c>
      <c r="H18" s="673"/>
      <c r="I18" s="345" t="s">
        <v>1937</v>
      </c>
      <c r="J18" s="381"/>
      <c r="K18" s="381"/>
      <c r="L18" s="381"/>
      <c r="M18" s="381"/>
      <c r="N18" s="381"/>
      <c r="O18" s="653"/>
      <c r="Q18" s="690"/>
      <c r="R18" s="392" t="s">
        <v>880</v>
      </c>
      <c r="S18" s="381"/>
      <c r="T18" s="79"/>
      <c r="U18" s="397">
        <v>230</v>
      </c>
      <c r="V18" s="398"/>
      <c r="W18" s="743">
        <f>IF(T18="","",ROUND(U18*$D$4,-1))</f>
      </c>
      <c r="X18" s="744"/>
      <c r="Y18" s="544" t="s">
        <v>1996</v>
      </c>
      <c r="Z18" s="545"/>
      <c r="AA18" s="545"/>
      <c r="AB18" s="545"/>
      <c r="AC18" s="545"/>
      <c r="AD18" s="545"/>
      <c r="AE18" s="546"/>
    </row>
    <row r="19" spans="1:31" ht="12.75" customHeight="1">
      <c r="A19" s="387"/>
      <c r="B19" s="62" t="s">
        <v>1441</v>
      </c>
      <c r="C19" s="62"/>
      <c r="D19" s="95"/>
      <c r="E19" s="600">
        <v>380</v>
      </c>
      <c r="F19" s="601"/>
      <c r="G19" s="672">
        <f t="shared" si="0"/>
      </c>
      <c r="H19" s="673"/>
      <c r="I19" s="345" t="s">
        <v>1938</v>
      </c>
      <c r="J19" s="381"/>
      <c r="K19" s="381"/>
      <c r="L19" s="381"/>
      <c r="M19" s="381"/>
      <c r="N19" s="381"/>
      <c r="O19" s="653"/>
      <c r="Q19" s="690"/>
      <c r="R19" s="404" t="s">
        <v>881</v>
      </c>
      <c r="S19" s="405"/>
      <c r="T19" s="79"/>
      <c r="U19" s="600">
        <v>360</v>
      </c>
      <c r="V19" s="601"/>
      <c r="W19" s="612">
        <f>IF(T19="","",ROUND(U19*$D$4,-1))</f>
      </c>
      <c r="X19" s="613"/>
      <c r="Y19" s="747" t="s">
        <v>1997</v>
      </c>
      <c r="Z19" s="748"/>
      <c r="AA19" s="748"/>
      <c r="AB19" s="748"/>
      <c r="AC19" s="748"/>
      <c r="AD19" s="748"/>
      <c r="AE19" s="749"/>
    </row>
    <row r="20" spans="1:31" ht="12.75" customHeight="1">
      <c r="A20" s="387"/>
      <c r="B20" s="62" t="s">
        <v>476</v>
      </c>
      <c r="C20" s="62"/>
      <c r="D20" s="95"/>
      <c r="E20" s="600">
        <v>370</v>
      </c>
      <c r="F20" s="601"/>
      <c r="G20" s="672">
        <f t="shared" si="0"/>
      </c>
      <c r="H20" s="673"/>
      <c r="I20" s="345" t="s">
        <v>1939</v>
      </c>
      <c r="J20" s="381"/>
      <c r="K20" s="381"/>
      <c r="L20" s="381"/>
      <c r="M20" s="381"/>
      <c r="N20" s="381"/>
      <c r="O20" s="653"/>
      <c r="Q20" s="691"/>
      <c r="R20" s="406" t="s">
        <v>999</v>
      </c>
      <c r="S20" s="407"/>
      <c r="T20" s="414"/>
      <c r="U20" s="745">
        <f>SUBTOTAL(9,U6:V19)</f>
        <v>3760</v>
      </c>
      <c r="V20" s="746"/>
      <c r="W20" s="745">
        <f>SUBTOTAL(9,W6:X19)</f>
        <v>0</v>
      </c>
      <c r="X20" s="746"/>
      <c r="Y20" s="740"/>
      <c r="Z20" s="741"/>
      <c r="AA20" s="741"/>
      <c r="AB20" s="741"/>
      <c r="AC20" s="741"/>
      <c r="AD20" s="741"/>
      <c r="AE20" s="742"/>
    </row>
    <row r="21" spans="1:31" ht="12.75" customHeight="1">
      <c r="A21" s="387"/>
      <c r="B21" s="62" t="s">
        <v>477</v>
      </c>
      <c r="C21" s="85"/>
      <c r="D21" s="95"/>
      <c r="E21" s="600">
        <v>310</v>
      </c>
      <c r="F21" s="601"/>
      <c r="G21" s="672">
        <f t="shared" si="0"/>
      </c>
      <c r="H21" s="673"/>
      <c r="I21" s="345" t="s">
        <v>1940</v>
      </c>
      <c r="J21" s="381"/>
      <c r="K21" s="381"/>
      <c r="L21" s="381"/>
      <c r="M21" s="381"/>
      <c r="N21" s="381"/>
      <c r="O21" s="653"/>
      <c r="Q21" s="692" t="s">
        <v>842</v>
      </c>
      <c r="R21" s="399" t="s">
        <v>506</v>
      </c>
      <c r="S21" s="400"/>
      <c r="T21" s="80"/>
      <c r="U21" s="637">
        <v>370</v>
      </c>
      <c r="V21" s="638"/>
      <c r="W21" s="608">
        <f>IF(T21="","",ROUND(U21*$D$4,-1))</f>
      </c>
      <c r="X21" s="609"/>
      <c r="Y21" s="679" t="s">
        <v>1998</v>
      </c>
      <c r="Z21" s="680"/>
      <c r="AA21" s="680"/>
      <c r="AB21" s="680"/>
      <c r="AC21" s="680"/>
      <c r="AD21" s="680"/>
      <c r="AE21" s="681"/>
    </row>
    <row r="22" spans="1:31" ht="12.75" customHeight="1">
      <c r="A22" s="388"/>
      <c r="B22" s="407" t="s">
        <v>999</v>
      </c>
      <c r="C22" s="407"/>
      <c r="D22" s="414"/>
      <c r="E22" s="542">
        <f>SUBTOTAL(9,E6:F21)</f>
        <v>5730</v>
      </c>
      <c r="F22" s="543"/>
      <c r="G22" s="604">
        <f>SUBTOTAL(9,G6:H21)</f>
        <v>0</v>
      </c>
      <c r="H22" s="605"/>
      <c r="I22" s="685"/>
      <c r="J22" s="686"/>
      <c r="K22" s="686"/>
      <c r="L22" s="686"/>
      <c r="M22" s="686"/>
      <c r="N22" s="686"/>
      <c r="O22" s="687"/>
      <c r="Q22" s="693"/>
      <c r="R22" s="756" t="s">
        <v>882</v>
      </c>
      <c r="S22" s="757"/>
      <c r="T22" s="79"/>
      <c r="U22" s="600">
        <v>250</v>
      </c>
      <c r="V22" s="601"/>
      <c r="W22" s="602">
        <f>IF(T22="","",ROUND(U22*$D$4,-1))</f>
      </c>
      <c r="X22" s="603"/>
      <c r="Y22" s="753" t="s">
        <v>1999</v>
      </c>
      <c r="Z22" s="754"/>
      <c r="AA22" s="754"/>
      <c r="AB22" s="754"/>
      <c r="AC22" s="754"/>
      <c r="AD22" s="754"/>
      <c r="AE22" s="755"/>
    </row>
    <row r="23" spans="1:31" ht="12.75" customHeight="1">
      <c r="A23" s="689" t="s">
        <v>928</v>
      </c>
      <c r="B23" s="83" t="s">
        <v>929</v>
      </c>
      <c r="C23" s="83"/>
      <c r="D23" s="59"/>
      <c r="E23" s="600">
        <v>350</v>
      </c>
      <c r="F23" s="601"/>
      <c r="G23" s="602">
        <f>IF(D23="","",ROUND(E23*$D$4,-1))</f>
      </c>
      <c r="H23" s="603"/>
      <c r="I23" s="345" t="s">
        <v>1941</v>
      </c>
      <c r="J23" s="381"/>
      <c r="K23" s="381"/>
      <c r="L23" s="381"/>
      <c r="M23" s="381"/>
      <c r="N23" s="381"/>
      <c r="O23" s="653"/>
      <c r="Q23" s="693"/>
      <c r="R23" s="756" t="s">
        <v>883</v>
      </c>
      <c r="S23" s="757"/>
      <c r="T23" s="79"/>
      <c r="U23" s="600">
        <v>300</v>
      </c>
      <c r="V23" s="601"/>
      <c r="W23" s="602">
        <f>IF(T23="","",ROUND(U23*$D$4,-1))</f>
      </c>
      <c r="X23" s="603"/>
      <c r="Y23" s="753" t="s">
        <v>2000</v>
      </c>
      <c r="Z23" s="754"/>
      <c r="AA23" s="754"/>
      <c r="AB23" s="754"/>
      <c r="AC23" s="754"/>
      <c r="AD23" s="754"/>
      <c r="AE23" s="755"/>
    </row>
    <row r="24" spans="1:31" ht="12.75" customHeight="1">
      <c r="A24" s="690"/>
      <c r="B24" s="62" t="s">
        <v>525</v>
      </c>
      <c r="C24" s="62"/>
      <c r="D24" s="60"/>
      <c r="E24" s="600">
        <v>520</v>
      </c>
      <c r="F24" s="601"/>
      <c r="G24" s="602">
        <f aca="true" t="shared" si="2" ref="G24:G41">IF(D24="","",ROUND(E24*$D$4,-1))</f>
      </c>
      <c r="H24" s="603"/>
      <c r="I24" s="345" t="s">
        <v>1942</v>
      </c>
      <c r="J24" s="381"/>
      <c r="K24" s="381"/>
      <c r="L24" s="381"/>
      <c r="M24" s="381"/>
      <c r="N24" s="381"/>
      <c r="O24" s="653"/>
      <c r="Q24" s="693"/>
      <c r="R24" s="756" t="s">
        <v>1451</v>
      </c>
      <c r="S24" s="757"/>
      <c r="T24" s="79"/>
      <c r="U24" s="600">
        <v>300</v>
      </c>
      <c r="V24" s="601"/>
      <c r="W24" s="602">
        <f>IF(T24="","",ROUND(U24*$D$4,-1))</f>
      </c>
      <c r="X24" s="603"/>
      <c r="Y24" s="654" t="s">
        <v>2001</v>
      </c>
      <c r="Z24" s="655"/>
      <c r="AA24" s="655"/>
      <c r="AB24" s="655"/>
      <c r="AC24" s="655"/>
      <c r="AD24" s="655"/>
      <c r="AE24" s="656"/>
    </row>
    <row r="25" spans="1:31" ht="12.75" customHeight="1">
      <c r="A25" s="690"/>
      <c r="B25" s="62" t="s">
        <v>324</v>
      </c>
      <c r="C25" s="62"/>
      <c r="D25" s="95"/>
      <c r="E25" s="600">
        <v>400</v>
      </c>
      <c r="F25" s="601"/>
      <c r="G25" s="602">
        <f t="shared" si="2"/>
      </c>
      <c r="H25" s="603"/>
      <c r="I25" s="345" t="s">
        <v>1943</v>
      </c>
      <c r="J25" s="381"/>
      <c r="K25" s="381"/>
      <c r="L25" s="381"/>
      <c r="M25" s="381"/>
      <c r="N25" s="381"/>
      <c r="O25" s="653"/>
      <c r="Q25" s="693"/>
      <c r="R25" s="61" t="s">
        <v>1452</v>
      </c>
      <c r="S25" s="62"/>
      <c r="T25" s="79"/>
      <c r="U25" s="600">
        <v>230</v>
      </c>
      <c r="V25" s="601"/>
      <c r="W25" s="602">
        <f aca="true" t="shared" si="3" ref="W25:W41">IF(T25="","",ROUND(U25*$D$4,-1))</f>
      </c>
      <c r="X25" s="603"/>
      <c r="Y25" s="654" t="s">
        <v>2002</v>
      </c>
      <c r="Z25" s="655"/>
      <c r="AA25" s="655"/>
      <c r="AB25" s="655"/>
      <c r="AC25" s="655"/>
      <c r="AD25" s="655"/>
      <c r="AE25" s="656"/>
    </row>
    <row r="26" spans="1:31" ht="12.75" customHeight="1">
      <c r="A26" s="690"/>
      <c r="B26" s="62" t="s">
        <v>325</v>
      </c>
      <c r="C26" s="62"/>
      <c r="D26" s="95"/>
      <c r="E26" s="600">
        <v>410</v>
      </c>
      <c r="F26" s="601"/>
      <c r="G26" s="602">
        <f t="shared" si="2"/>
      </c>
      <c r="H26" s="603"/>
      <c r="I26" s="345" t="s">
        <v>1944</v>
      </c>
      <c r="J26" s="381"/>
      <c r="K26" s="381"/>
      <c r="L26" s="381"/>
      <c r="M26" s="381"/>
      <c r="N26" s="381"/>
      <c r="O26" s="653"/>
      <c r="Q26" s="693"/>
      <c r="R26" s="61" t="s">
        <v>1090</v>
      </c>
      <c r="S26" s="62"/>
      <c r="T26" s="79"/>
      <c r="U26" s="600">
        <v>180</v>
      </c>
      <c r="V26" s="601"/>
      <c r="W26" s="602">
        <f t="shared" si="3"/>
      </c>
      <c r="X26" s="603"/>
      <c r="Y26" s="654" t="s">
        <v>2003</v>
      </c>
      <c r="Z26" s="655"/>
      <c r="AA26" s="655"/>
      <c r="AB26" s="655"/>
      <c r="AC26" s="655"/>
      <c r="AD26" s="655"/>
      <c r="AE26" s="656"/>
    </row>
    <row r="27" spans="1:31" ht="12.75" customHeight="1">
      <c r="A27" s="690"/>
      <c r="B27" s="62" t="s">
        <v>955</v>
      </c>
      <c r="C27" s="62"/>
      <c r="D27" s="95"/>
      <c r="E27" s="600">
        <v>350</v>
      </c>
      <c r="F27" s="601"/>
      <c r="G27" s="602">
        <f t="shared" si="2"/>
      </c>
      <c r="H27" s="603"/>
      <c r="I27" s="345" t="s">
        <v>1945</v>
      </c>
      <c r="J27" s="381"/>
      <c r="K27" s="381"/>
      <c r="L27" s="381"/>
      <c r="M27" s="381"/>
      <c r="N27" s="381"/>
      <c r="O27" s="653"/>
      <c r="Q27" s="693"/>
      <c r="R27" s="61" t="s">
        <v>1290</v>
      </c>
      <c r="S27" s="62"/>
      <c r="T27" s="79"/>
      <c r="U27" s="600">
        <v>230</v>
      </c>
      <c r="V27" s="601"/>
      <c r="W27" s="602">
        <f>IF(T27="","",ROUND(U27*$D$4,-1))</f>
      </c>
      <c r="X27" s="603"/>
      <c r="Y27" s="654" t="s">
        <v>2004</v>
      </c>
      <c r="Z27" s="655"/>
      <c r="AA27" s="655"/>
      <c r="AB27" s="655"/>
      <c r="AC27" s="655"/>
      <c r="AD27" s="655"/>
      <c r="AE27" s="656"/>
    </row>
    <row r="28" spans="1:31" ht="12.75" customHeight="1">
      <c r="A28" s="690"/>
      <c r="B28" s="62" t="s">
        <v>954</v>
      </c>
      <c r="C28" s="62"/>
      <c r="D28" s="95"/>
      <c r="E28" s="600">
        <v>440</v>
      </c>
      <c r="F28" s="601"/>
      <c r="G28" s="602">
        <f t="shared" si="2"/>
      </c>
      <c r="H28" s="603"/>
      <c r="I28" s="345" t="s">
        <v>1946</v>
      </c>
      <c r="J28" s="381"/>
      <c r="K28" s="381"/>
      <c r="L28" s="381"/>
      <c r="M28" s="381"/>
      <c r="N28" s="381"/>
      <c r="O28" s="653"/>
      <c r="Q28" s="693"/>
      <c r="R28" s="61" t="s">
        <v>1272</v>
      </c>
      <c r="S28" s="62"/>
      <c r="T28" s="79"/>
      <c r="U28" s="600">
        <v>300</v>
      </c>
      <c r="V28" s="601"/>
      <c r="W28" s="602">
        <f>IF(T28="","",ROUND(U28*$D$4,-1))</f>
      </c>
      <c r="X28" s="603"/>
      <c r="Y28" s="654" t="s">
        <v>2005</v>
      </c>
      <c r="Z28" s="655"/>
      <c r="AA28" s="655"/>
      <c r="AB28" s="655"/>
      <c r="AC28" s="655"/>
      <c r="AD28" s="655"/>
      <c r="AE28" s="656"/>
    </row>
    <row r="29" spans="1:31" ht="12.75" customHeight="1">
      <c r="A29" s="690"/>
      <c r="B29" s="62" t="s">
        <v>327</v>
      </c>
      <c r="C29" s="62"/>
      <c r="D29" s="95"/>
      <c r="E29" s="600">
        <v>630</v>
      </c>
      <c r="F29" s="601"/>
      <c r="G29" s="602">
        <f t="shared" si="2"/>
      </c>
      <c r="H29" s="603"/>
      <c r="I29" s="345" t="s">
        <v>1947</v>
      </c>
      <c r="J29" s="381"/>
      <c r="K29" s="381"/>
      <c r="L29" s="381"/>
      <c r="M29" s="381"/>
      <c r="N29" s="381"/>
      <c r="O29" s="653"/>
      <c r="Q29" s="693"/>
      <c r="R29" s="61" t="s">
        <v>1273</v>
      </c>
      <c r="S29" s="62"/>
      <c r="T29" s="79"/>
      <c r="U29" s="600">
        <v>300</v>
      </c>
      <c r="V29" s="601"/>
      <c r="W29" s="602">
        <f t="shared" si="3"/>
      </c>
      <c r="X29" s="603"/>
      <c r="Y29" s="654" t="s">
        <v>2006</v>
      </c>
      <c r="Z29" s="655"/>
      <c r="AA29" s="655"/>
      <c r="AB29" s="655"/>
      <c r="AC29" s="655"/>
      <c r="AD29" s="655"/>
      <c r="AE29" s="656"/>
    </row>
    <row r="30" spans="1:31" ht="12.75" customHeight="1">
      <c r="A30" s="690"/>
      <c r="B30" s="62" t="s">
        <v>1478</v>
      </c>
      <c r="C30" s="62"/>
      <c r="D30" s="95"/>
      <c r="E30" s="600">
        <v>240</v>
      </c>
      <c r="F30" s="601"/>
      <c r="G30" s="602">
        <f>IF(D30="","",ROUND(E30*$D$4,-1))</f>
      </c>
      <c r="H30" s="603"/>
      <c r="I30" s="345" t="s">
        <v>1948</v>
      </c>
      <c r="J30" s="381"/>
      <c r="K30" s="381"/>
      <c r="L30" s="381"/>
      <c r="M30" s="381"/>
      <c r="N30" s="381"/>
      <c r="O30" s="653"/>
      <c r="Q30" s="693"/>
      <c r="R30" s="61" t="s">
        <v>843</v>
      </c>
      <c r="S30" s="62"/>
      <c r="T30" s="79"/>
      <c r="U30" s="600">
        <v>240</v>
      </c>
      <c r="V30" s="601"/>
      <c r="W30" s="602">
        <f t="shared" si="3"/>
      </c>
      <c r="X30" s="603"/>
      <c r="Y30" s="654" t="s">
        <v>2007</v>
      </c>
      <c r="Z30" s="655"/>
      <c r="AA30" s="655"/>
      <c r="AB30" s="655"/>
      <c r="AC30" s="655"/>
      <c r="AD30" s="655"/>
      <c r="AE30" s="656"/>
    </row>
    <row r="31" spans="1:31" ht="12.75" customHeight="1">
      <c r="A31" s="690"/>
      <c r="B31" s="62" t="s">
        <v>1479</v>
      </c>
      <c r="C31" s="62"/>
      <c r="D31" s="95"/>
      <c r="E31" s="600">
        <v>260</v>
      </c>
      <c r="F31" s="601"/>
      <c r="G31" s="602">
        <f t="shared" si="2"/>
      </c>
      <c r="H31" s="603"/>
      <c r="I31" s="345" t="s">
        <v>1949</v>
      </c>
      <c r="J31" s="381"/>
      <c r="K31" s="381"/>
      <c r="L31" s="381"/>
      <c r="M31" s="381"/>
      <c r="N31" s="381"/>
      <c r="O31" s="653"/>
      <c r="Q31" s="693"/>
      <c r="R31" s="61" t="s">
        <v>844</v>
      </c>
      <c r="S31" s="62"/>
      <c r="T31" s="79"/>
      <c r="U31" s="600">
        <v>370</v>
      </c>
      <c r="V31" s="601"/>
      <c r="W31" s="602">
        <f t="shared" si="3"/>
      </c>
      <c r="X31" s="603"/>
      <c r="Y31" s="654" t="s">
        <v>2008</v>
      </c>
      <c r="Z31" s="655"/>
      <c r="AA31" s="655"/>
      <c r="AB31" s="655"/>
      <c r="AC31" s="655"/>
      <c r="AD31" s="655"/>
      <c r="AE31" s="656"/>
    </row>
    <row r="32" spans="1:31" ht="12.75" customHeight="1">
      <c r="A32" s="690"/>
      <c r="B32" s="62" t="s">
        <v>621</v>
      </c>
      <c r="C32" s="62"/>
      <c r="D32" s="95"/>
      <c r="E32" s="600">
        <v>260</v>
      </c>
      <c r="F32" s="601"/>
      <c r="G32" s="602"/>
      <c r="H32" s="603"/>
      <c r="I32" s="345" t="s">
        <v>1950</v>
      </c>
      <c r="J32" s="381"/>
      <c r="K32" s="381"/>
      <c r="L32" s="381"/>
      <c r="M32" s="381"/>
      <c r="N32" s="381"/>
      <c r="O32" s="653"/>
      <c r="Q32" s="693"/>
      <c r="R32" s="61" t="s">
        <v>512</v>
      </c>
      <c r="S32" s="62"/>
      <c r="T32" s="79"/>
      <c r="U32" s="600">
        <v>400</v>
      </c>
      <c r="V32" s="601"/>
      <c r="W32" s="602">
        <f t="shared" si="3"/>
      </c>
      <c r="X32" s="603"/>
      <c r="Y32" s="654" t="s">
        <v>2009</v>
      </c>
      <c r="Z32" s="655"/>
      <c r="AA32" s="655"/>
      <c r="AB32" s="655"/>
      <c r="AC32" s="655"/>
      <c r="AD32" s="655"/>
      <c r="AE32" s="656"/>
    </row>
    <row r="33" spans="1:31" ht="12.75" customHeight="1">
      <c r="A33" s="690"/>
      <c r="B33" s="62" t="s">
        <v>620</v>
      </c>
      <c r="C33" s="62"/>
      <c r="D33" s="95"/>
      <c r="E33" s="600">
        <v>250</v>
      </c>
      <c r="F33" s="601"/>
      <c r="G33" s="602">
        <f t="shared" si="2"/>
      </c>
      <c r="H33" s="603"/>
      <c r="I33" s="345" t="s">
        <v>1951</v>
      </c>
      <c r="J33" s="381"/>
      <c r="K33" s="381"/>
      <c r="L33" s="381"/>
      <c r="M33" s="381"/>
      <c r="N33" s="381"/>
      <c r="O33" s="653"/>
      <c r="Q33" s="693"/>
      <c r="R33" s="61" t="s">
        <v>513</v>
      </c>
      <c r="S33" s="62"/>
      <c r="T33" s="79"/>
      <c r="U33" s="600">
        <v>440</v>
      </c>
      <c r="V33" s="601"/>
      <c r="W33" s="602">
        <f t="shared" si="3"/>
      </c>
      <c r="X33" s="603"/>
      <c r="Y33" s="654" t="s">
        <v>2010</v>
      </c>
      <c r="Z33" s="655"/>
      <c r="AA33" s="655"/>
      <c r="AB33" s="655"/>
      <c r="AC33" s="655"/>
      <c r="AD33" s="655"/>
      <c r="AE33" s="656"/>
    </row>
    <row r="34" spans="1:31" ht="12.75" customHeight="1">
      <c r="A34" s="690"/>
      <c r="B34" s="62" t="s">
        <v>2521</v>
      </c>
      <c r="C34" s="62"/>
      <c r="D34" s="95"/>
      <c r="E34" s="600">
        <v>160</v>
      </c>
      <c r="F34" s="601"/>
      <c r="G34" s="602">
        <f>IF(D34="","",ROUND(E34*$D$4,-1))</f>
      </c>
      <c r="H34" s="603"/>
      <c r="I34" s="345" t="s">
        <v>2522</v>
      </c>
      <c r="J34" s="381"/>
      <c r="K34" s="381"/>
      <c r="L34" s="381"/>
      <c r="M34" s="381"/>
      <c r="N34" s="381"/>
      <c r="O34" s="653"/>
      <c r="Q34" s="693"/>
      <c r="R34" s="61" t="s">
        <v>514</v>
      </c>
      <c r="S34" s="62"/>
      <c r="T34" s="79"/>
      <c r="U34" s="600">
        <v>700</v>
      </c>
      <c r="V34" s="601"/>
      <c r="W34" s="602">
        <f t="shared" si="3"/>
      </c>
      <c r="X34" s="603"/>
      <c r="Y34" s="654" t="s">
        <v>2011</v>
      </c>
      <c r="Z34" s="655"/>
      <c r="AA34" s="655"/>
      <c r="AB34" s="655"/>
      <c r="AC34" s="655"/>
      <c r="AD34" s="655"/>
      <c r="AE34" s="656"/>
    </row>
    <row r="35" spans="1:31" ht="12.75" customHeight="1">
      <c r="A35" s="690"/>
      <c r="B35" s="62" t="s">
        <v>2501</v>
      </c>
      <c r="C35" s="62"/>
      <c r="D35" s="95"/>
      <c r="E35" s="600">
        <v>280</v>
      </c>
      <c r="F35" s="601"/>
      <c r="G35" s="602">
        <f>IF(D35="","",ROUND(E35*$D$4,-1))</f>
      </c>
      <c r="H35" s="603"/>
      <c r="I35" s="345" t="s">
        <v>2502</v>
      </c>
      <c r="J35" s="381"/>
      <c r="K35" s="381"/>
      <c r="L35" s="381"/>
      <c r="M35" s="381"/>
      <c r="N35" s="381"/>
      <c r="O35" s="653"/>
      <c r="Q35" s="693"/>
      <c r="R35" s="61" t="s">
        <v>515</v>
      </c>
      <c r="S35" s="62"/>
      <c r="T35" s="79"/>
      <c r="U35" s="600">
        <v>350</v>
      </c>
      <c r="V35" s="601"/>
      <c r="W35" s="602">
        <f t="shared" si="3"/>
      </c>
      <c r="X35" s="603"/>
      <c r="Y35" s="654" t="s">
        <v>2012</v>
      </c>
      <c r="Z35" s="655"/>
      <c r="AA35" s="655"/>
      <c r="AB35" s="655"/>
      <c r="AC35" s="655"/>
      <c r="AD35" s="655"/>
      <c r="AE35" s="656"/>
    </row>
    <row r="36" spans="1:31" ht="12.75" customHeight="1">
      <c r="A36" s="690"/>
      <c r="B36" s="62" t="s">
        <v>2503</v>
      </c>
      <c r="C36" s="62"/>
      <c r="D36" s="95"/>
      <c r="E36" s="600">
        <v>150</v>
      </c>
      <c r="F36" s="601"/>
      <c r="G36" s="602">
        <f t="shared" si="2"/>
      </c>
      <c r="H36" s="603"/>
      <c r="I36" s="345" t="s">
        <v>2523</v>
      </c>
      <c r="J36" s="381"/>
      <c r="K36" s="381"/>
      <c r="L36" s="381"/>
      <c r="M36" s="381"/>
      <c r="N36" s="381"/>
      <c r="O36" s="653"/>
      <c r="Q36" s="693"/>
      <c r="R36" s="61" t="s">
        <v>516</v>
      </c>
      <c r="S36" s="62"/>
      <c r="T36" s="79"/>
      <c r="U36" s="600">
        <v>160</v>
      </c>
      <c r="V36" s="601"/>
      <c r="W36" s="602">
        <f>IF(T36="","",ROUND(U36*$D$4,-1))</f>
      </c>
      <c r="X36" s="603"/>
      <c r="Y36" s="654" t="s">
        <v>2013</v>
      </c>
      <c r="Z36" s="655"/>
      <c r="AA36" s="655"/>
      <c r="AB36" s="655"/>
      <c r="AC36" s="655"/>
      <c r="AD36" s="655"/>
      <c r="AE36" s="656"/>
    </row>
    <row r="37" spans="1:31" ht="12.75" customHeight="1">
      <c r="A37" s="690"/>
      <c r="B37" s="62" t="s">
        <v>935</v>
      </c>
      <c r="C37" s="62"/>
      <c r="D37" s="95"/>
      <c r="E37" s="600">
        <v>580</v>
      </c>
      <c r="F37" s="601"/>
      <c r="G37" s="602">
        <f t="shared" si="2"/>
      </c>
      <c r="H37" s="603"/>
      <c r="I37" s="345" t="s">
        <v>1952</v>
      </c>
      <c r="J37" s="381"/>
      <c r="K37" s="381"/>
      <c r="L37" s="381"/>
      <c r="M37" s="381"/>
      <c r="N37" s="381"/>
      <c r="O37" s="653"/>
      <c r="Q37" s="693"/>
      <c r="R37" s="61" t="s">
        <v>604</v>
      </c>
      <c r="S37" s="62"/>
      <c r="T37" s="79"/>
      <c r="U37" s="397">
        <v>560</v>
      </c>
      <c r="V37" s="398"/>
      <c r="W37" s="743">
        <f t="shared" si="3"/>
      </c>
      <c r="X37" s="744"/>
      <c r="Y37" s="654" t="s">
        <v>2014</v>
      </c>
      <c r="Z37" s="655"/>
      <c r="AA37" s="655"/>
      <c r="AB37" s="655"/>
      <c r="AC37" s="655"/>
      <c r="AD37" s="655"/>
      <c r="AE37" s="656"/>
    </row>
    <row r="38" spans="1:31" ht="12.75" customHeight="1">
      <c r="A38" s="690"/>
      <c r="B38" s="62" t="s">
        <v>936</v>
      </c>
      <c r="C38" s="62"/>
      <c r="D38" s="95"/>
      <c r="E38" s="600">
        <v>530</v>
      </c>
      <c r="F38" s="601"/>
      <c r="G38" s="602">
        <f t="shared" si="2"/>
      </c>
      <c r="H38" s="603"/>
      <c r="I38" s="345" t="s">
        <v>1953</v>
      </c>
      <c r="J38" s="381"/>
      <c r="K38" s="381"/>
      <c r="L38" s="381"/>
      <c r="M38" s="381"/>
      <c r="N38" s="381"/>
      <c r="O38" s="653"/>
      <c r="Q38" s="693"/>
      <c r="R38" s="61" t="s">
        <v>921</v>
      </c>
      <c r="S38" s="62"/>
      <c r="T38" s="79"/>
      <c r="U38" s="397">
        <v>330</v>
      </c>
      <c r="V38" s="398"/>
      <c r="W38" s="743">
        <f t="shared" si="3"/>
      </c>
      <c r="X38" s="744"/>
      <c r="Y38" s="654" t="s">
        <v>2015</v>
      </c>
      <c r="Z38" s="655"/>
      <c r="AA38" s="655"/>
      <c r="AB38" s="655"/>
      <c r="AC38" s="655"/>
      <c r="AD38" s="655"/>
      <c r="AE38" s="656"/>
    </row>
    <row r="39" spans="1:31" ht="12.75" customHeight="1">
      <c r="A39" s="690"/>
      <c r="B39" s="62" t="s">
        <v>937</v>
      </c>
      <c r="C39" s="62"/>
      <c r="D39" s="95"/>
      <c r="E39" s="600">
        <v>100</v>
      </c>
      <c r="F39" s="601"/>
      <c r="G39" s="602">
        <f t="shared" si="2"/>
      </c>
      <c r="H39" s="603"/>
      <c r="I39" s="345" t="s">
        <v>1954</v>
      </c>
      <c r="J39" s="381"/>
      <c r="K39" s="381"/>
      <c r="L39" s="381"/>
      <c r="M39" s="381"/>
      <c r="N39" s="381"/>
      <c r="O39" s="653"/>
      <c r="Q39" s="693"/>
      <c r="R39" s="61" t="s">
        <v>922</v>
      </c>
      <c r="S39" s="62"/>
      <c r="T39" s="79"/>
      <c r="U39" s="397">
        <v>330</v>
      </c>
      <c r="V39" s="398"/>
      <c r="W39" s="743">
        <f>IF(T39="","",ROUND(U39*$D$4,-1))</f>
      </c>
      <c r="X39" s="744"/>
      <c r="Y39" s="654" t="s">
        <v>2016</v>
      </c>
      <c r="Z39" s="655"/>
      <c r="AA39" s="655"/>
      <c r="AB39" s="655"/>
      <c r="AC39" s="655"/>
      <c r="AD39" s="655"/>
      <c r="AE39" s="656"/>
    </row>
    <row r="40" spans="1:31" ht="12.75" customHeight="1">
      <c r="A40" s="690"/>
      <c r="B40" s="62" t="s">
        <v>265</v>
      </c>
      <c r="C40" s="62"/>
      <c r="D40" s="95"/>
      <c r="E40" s="600">
        <v>360</v>
      </c>
      <c r="F40" s="601"/>
      <c r="G40" s="602">
        <f t="shared" si="2"/>
      </c>
      <c r="H40" s="603"/>
      <c r="I40" s="345" t="s">
        <v>1955</v>
      </c>
      <c r="J40" s="381"/>
      <c r="K40" s="381"/>
      <c r="L40" s="381"/>
      <c r="M40" s="381"/>
      <c r="N40" s="381"/>
      <c r="O40" s="653"/>
      <c r="P40" s="32"/>
      <c r="Q40" s="693"/>
      <c r="R40" s="61" t="s">
        <v>845</v>
      </c>
      <c r="S40" s="62"/>
      <c r="T40" s="79"/>
      <c r="U40" s="397">
        <v>500</v>
      </c>
      <c r="V40" s="398"/>
      <c r="W40" s="743">
        <f>IF(T40="","",ROUND(U40*$D$4,-1))</f>
      </c>
      <c r="X40" s="744"/>
      <c r="Y40" s="654" t="s">
        <v>2017</v>
      </c>
      <c r="Z40" s="655"/>
      <c r="AA40" s="655"/>
      <c r="AB40" s="655"/>
      <c r="AC40" s="655"/>
      <c r="AD40" s="655"/>
      <c r="AE40" s="656"/>
    </row>
    <row r="41" spans="1:31" ht="12.75" customHeight="1">
      <c r="A41" s="690"/>
      <c r="B41" s="62" t="s">
        <v>266</v>
      </c>
      <c r="C41" s="62"/>
      <c r="D41" s="95"/>
      <c r="E41" s="600">
        <v>120</v>
      </c>
      <c r="F41" s="601"/>
      <c r="G41" s="602">
        <f t="shared" si="2"/>
      </c>
      <c r="H41" s="603"/>
      <c r="I41" s="345" t="s">
        <v>1956</v>
      </c>
      <c r="J41" s="381"/>
      <c r="K41" s="381"/>
      <c r="L41" s="381"/>
      <c r="M41" s="381"/>
      <c r="N41" s="381"/>
      <c r="O41" s="653"/>
      <c r="P41" s="32"/>
      <c r="Q41" s="693"/>
      <c r="R41" s="61" t="s">
        <v>960</v>
      </c>
      <c r="S41" s="62"/>
      <c r="T41" s="79"/>
      <c r="U41" s="397">
        <v>430</v>
      </c>
      <c r="V41" s="398"/>
      <c r="W41" s="743">
        <f t="shared" si="3"/>
      </c>
      <c r="X41" s="744"/>
      <c r="Y41" s="654" t="s">
        <v>2548</v>
      </c>
      <c r="Z41" s="655"/>
      <c r="AA41" s="655"/>
      <c r="AB41" s="655"/>
      <c r="AC41" s="655"/>
      <c r="AD41" s="655"/>
      <c r="AE41" s="656"/>
    </row>
    <row r="42" spans="1:31" ht="12.75" customHeight="1">
      <c r="A42" s="691"/>
      <c r="B42" s="407" t="s">
        <v>999</v>
      </c>
      <c r="C42" s="407"/>
      <c r="D42" s="414"/>
      <c r="E42" s="542">
        <f>SUBTOTAL(9,E23:F41)</f>
        <v>6390</v>
      </c>
      <c r="F42" s="543"/>
      <c r="G42" s="604">
        <f>SUBTOTAL(9,G23:H41)</f>
        <v>0</v>
      </c>
      <c r="H42" s="605"/>
      <c r="I42" s="685"/>
      <c r="J42" s="686"/>
      <c r="K42" s="686"/>
      <c r="L42" s="686"/>
      <c r="M42" s="686"/>
      <c r="N42" s="686"/>
      <c r="O42" s="687"/>
      <c r="P42" s="32"/>
      <c r="Q42" s="693"/>
      <c r="R42" s="61" t="s">
        <v>961</v>
      </c>
      <c r="S42" s="62"/>
      <c r="T42" s="79"/>
      <c r="U42" s="760">
        <v>770</v>
      </c>
      <c r="V42" s="761"/>
      <c r="W42" s="743">
        <f>IF(T42="","",ROUND(U42*$D$4,-1))</f>
      </c>
      <c r="X42" s="744"/>
      <c r="Y42" s="654" t="s">
        <v>2549</v>
      </c>
      <c r="Z42" s="655"/>
      <c r="AA42" s="655"/>
      <c r="AB42" s="655"/>
      <c r="AC42" s="655"/>
      <c r="AD42" s="655"/>
      <c r="AE42" s="656"/>
    </row>
    <row r="43" spans="1:31" ht="12.75" customHeight="1">
      <c r="A43" s="386" t="s">
        <v>902</v>
      </c>
      <c r="B43" s="86" t="s">
        <v>658</v>
      </c>
      <c r="C43" s="86"/>
      <c r="D43" s="65"/>
      <c r="E43" s="623">
        <v>390</v>
      </c>
      <c r="F43" s="624"/>
      <c r="G43" s="672">
        <f>IF(D43="","",ROUND(E43*$D$4,-1))</f>
      </c>
      <c r="H43" s="673"/>
      <c r="I43" s="677" t="s">
        <v>1957</v>
      </c>
      <c r="J43" s="556"/>
      <c r="K43" s="556"/>
      <c r="L43" s="556"/>
      <c r="M43" s="556"/>
      <c r="N43" s="556"/>
      <c r="O43" s="678"/>
      <c r="P43" s="32"/>
      <c r="Q43" s="694"/>
      <c r="R43" s="406" t="s">
        <v>999</v>
      </c>
      <c r="S43" s="407"/>
      <c r="T43" s="414"/>
      <c r="U43" s="726">
        <f>SUBTOTAL(9,U21:V42)</f>
        <v>8040</v>
      </c>
      <c r="V43" s="727"/>
      <c r="W43" s="726">
        <f>SUBTOTAL(9,W21:X42)</f>
        <v>0</v>
      </c>
      <c r="X43" s="727"/>
      <c r="Y43" s="740"/>
      <c r="Z43" s="741"/>
      <c r="AA43" s="741"/>
      <c r="AB43" s="741"/>
      <c r="AC43" s="741"/>
      <c r="AD43" s="741"/>
      <c r="AE43" s="742"/>
    </row>
    <row r="44" spans="1:31" ht="12.75" customHeight="1">
      <c r="A44" s="387"/>
      <c r="B44" s="86" t="s">
        <v>659</v>
      </c>
      <c r="C44" s="86"/>
      <c r="D44" s="96"/>
      <c r="E44" s="600">
        <v>250</v>
      </c>
      <c r="F44" s="156"/>
      <c r="G44" s="672">
        <f>IF(D44="","",ROUND(E44*$D$4,-1))</f>
      </c>
      <c r="H44" s="673"/>
      <c r="I44" s="677" t="s">
        <v>1958</v>
      </c>
      <c r="J44" s="556"/>
      <c r="K44" s="556"/>
      <c r="L44" s="556"/>
      <c r="M44" s="556"/>
      <c r="N44" s="556"/>
      <c r="O44" s="678"/>
      <c r="P44" s="32"/>
      <c r="Q44" s="762" t="s">
        <v>1305</v>
      </c>
      <c r="R44" s="112" t="s">
        <v>1300</v>
      </c>
      <c r="S44" s="112"/>
      <c r="T44" s="80"/>
      <c r="U44" s="765">
        <v>120</v>
      </c>
      <c r="V44" s="765"/>
      <c r="W44" s="602">
        <f aca="true" t="shared" si="4" ref="W44:W59">IF(T44="","",ROUND(U44*$D$4,-1))</f>
      </c>
      <c r="X44" s="603"/>
      <c r="Y44" s="728" t="s">
        <v>2018</v>
      </c>
      <c r="Z44" s="729"/>
      <c r="AA44" s="729"/>
      <c r="AB44" s="729"/>
      <c r="AC44" s="729"/>
      <c r="AD44" s="729"/>
      <c r="AE44" s="730"/>
    </row>
    <row r="45" spans="1:31" ht="12.75" customHeight="1">
      <c r="A45" s="387"/>
      <c r="B45" s="62" t="s">
        <v>484</v>
      </c>
      <c r="C45" s="62"/>
      <c r="D45" s="96"/>
      <c r="E45" s="623">
        <v>650</v>
      </c>
      <c r="F45" s="624"/>
      <c r="G45" s="672">
        <f aca="true" t="shared" si="5" ref="G45:G75">IF(D45="","",ROUND(E45*$D$4,-1))</f>
      </c>
      <c r="H45" s="673"/>
      <c r="I45" s="677" t="s">
        <v>1959</v>
      </c>
      <c r="J45" s="556"/>
      <c r="K45" s="556"/>
      <c r="L45" s="556"/>
      <c r="M45" s="556"/>
      <c r="N45" s="556"/>
      <c r="O45" s="678"/>
      <c r="P45" s="32"/>
      <c r="Q45" s="763"/>
      <c r="R45" s="113" t="s">
        <v>517</v>
      </c>
      <c r="S45" s="118"/>
      <c r="T45" s="79"/>
      <c r="U45" s="710">
        <v>0</v>
      </c>
      <c r="V45" s="710"/>
      <c r="W45" s="602">
        <f t="shared" si="4"/>
      </c>
      <c r="X45" s="603"/>
      <c r="Y45" s="704" t="s">
        <v>2019</v>
      </c>
      <c r="Z45" s="705"/>
      <c r="AA45" s="705"/>
      <c r="AB45" s="705"/>
      <c r="AC45" s="705"/>
      <c r="AD45" s="705"/>
      <c r="AE45" s="706"/>
    </row>
    <row r="46" spans="1:31" ht="12.75" customHeight="1">
      <c r="A46" s="387"/>
      <c r="B46" s="62" t="s">
        <v>2317</v>
      </c>
      <c r="C46" s="62"/>
      <c r="D46" s="96"/>
      <c r="E46" s="429">
        <v>200</v>
      </c>
      <c r="F46" s="430"/>
      <c r="G46" s="672">
        <f t="shared" si="5"/>
      </c>
      <c r="H46" s="673"/>
      <c r="I46" s="677" t="s">
        <v>1960</v>
      </c>
      <c r="J46" s="556"/>
      <c r="K46" s="556"/>
      <c r="L46" s="556"/>
      <c r="M46" s="556"/>
      <c r="N46" s="556"/>
      <c r="O46" s="678"/>
      <c r="P46" s="32"/>
      <c r="Q46" s="763"/>
      <c r="R46" s="113" t="s">
        <v>560</v>
      </c>
      <c r="S46" s="113"/>
      <c r="T46" s="79"/>
      <c r="U46" s="710">
        <v>0</v>
      </c>
      <c r="V46" s="710"/>
      <c r="W46" s="602">
        <f t="shared" si="4"/>
      </c>
      <c r="X46" s="603"/>
      <c r="Y46" s="704" t="s">
        <v>2020</v>
      </c>
      <c r="Z46" s="705"/>
      <c r="AA46" s="705"/>
      <c r="AB46" s="705"/>
      <c r="AC46" s="705"/>
      <c r="AD46" s="705"/>
      <c r="AE46" s="706"/>
    </row>
    <row r="47" spans="1:31" ht="12.75" customHeight="1">
      <c r="A47" s="387"/>
      <c r="B47" s="62" t="s">
        <v>2318</v>
      </c>
      <c r="C47" s="62"/>
      <c r="D47" s="96"/>
      <c r="E47" s="429">
        <v>340</v>
      </c>
      <c r="F47" s="430"/>
      <c r="G47" s="672">
        <f>IF(D47="","",ROUND(E47*$D$4,-1))</f>
      </c>
      <c r="H47" s="673"/>
      <c r="I47" s="677" t="s">
        <v>2319</v>
      </c>
      <c r="J47" s="556"/>
      <c r="K47" s="556"/>
      <c r="L47" s="556"/>
      <c r="M47" s="556"/>
      <c r="N47" s="556"/>
      <c r="O47" s="678"/>
      <c r="P47" s="32"/>
      <c r="Q47" s="763"/>
      <c r="R47" s="113" t="s">
        <v>561</v>
      </c>
      <c r="S47" s="118"/>
      <c r="T47" s="79"/>
      <c r="U47" s="721">
        <v>130</v>
      </c>
      <c r="V47" s="721"/>
      <c r="W47" s="602">
        <f t="shared" si="4"/>
      </c>
      <c r="X47" s="603"/>
      <c r="Y47" s="704" t="s">
        <v>2021</v>
      </c>
      <c r="Z47" s="705"/>
      <c r="AA47" s="705"/>
      <c r="AB47" s="705"/>
      <c r="AC47" s="705"/>
      <c r="AD47" s="705"/>
      <c r="AE47" s="706"/>
    </row>
    <row r="48" spans="1:31" ht="12.75" customHeight="1">
      <c r="A48" s="387"/>
      <c r="B48" s="62" t="s">
        <v>486</v>
      </c>
      <c r="C48" s="62"/>
      <c r="D48" s="96"/>
      <c r="E48" s="623">
        <v>450</v>
      </c>
      <c r="F48" s="624"/>
      <c r="G48" s="672">
        <f t="shared" si="5"/>
      </c>
      <c r="H48" s="673"/>
      <c r="I48" s="345" t="s">
        <v>2320</v>
      </c>
      <c r="J48" s="381"/>
      <c r="K48" s="381"/>
      <c r="L48" s="381"/>
      <c r="M48" s="381"/>
      <c r="N48" s="381"/>
      <c r="O48" s="653"/>
      <c r="P48" s="32"/>
      <c r="Q48" s="763"/>
      <c r="R48" s="113" t="s">
        <v>562</v>
      </c>
      <c r="S48" s="113"/>
      <c r="T48" s="79"/>
      <c r="U48" s="710">
        <v>0</v>
      </c>
      <c r="V48" s="710"/>
      <c r="W48" s="602">
        <f t="shared" si="4"/>
      </c>
      <c r="X48" s="603"/>
      <c r="Y48" s="704" t="s">
        <v>2022</v>
      </c>
      <c r="Z48" s="705"/>
      <c r="AA48" s="705"/>
      <c r="AB48" s="705"/>
      <c r="AC48" s="705"/>
      <c r="AD48" s="705"/>
      <c r="AE48" s="706"/>
    </row>
    <row r="49" spans="1:31" ht="12.75" customHeight="1">
      <c r="A49" s="387"/>
      <c r="B49" s="62" t="s">
        <v>903</v>
      </c>
      <c r="C49" s="62"/>
      <c r="D49" s="96"/>
      <c r="E49" s="623">
        <v>600</v>
      </c>
      <c r="F49" s="624"/>
      <c r="G49" s="672">
        <f t="shared" si="5"/>
      </c>
      <c r="H49" s="673"/>
      <c r="I49" s="677" t="s">
        <v>2321</v>
      </c>
      <c r="J49" s="556"/>
      <c r="K49" s="556"/>
      <c r="L49" s="556"/>
      <c r="M49" s="556"/>
      <c r="N49" s="556"/>
      <c r="O49" s="678"/>
      <c r="P49" s="32"/>
      <c r="Q49" s="763"/>
      <c r="R49" s="113" t="s">
        <v>563</v>
      </c>
      <c r="S49" s="113"/>
      <c r="T49" s="79"/>
      <c r="U49" s="710">
        <v>0</v>
      </c>
      <c r="V49" s="710"/>
      <c r="W49" s="602">
        <f t="shared" si="4"/>
      </c>
      <c r="X49" s="603"/>
      <c r="Y49" s="704" t="s">
        <v>2023</v>
      </c>
      <c r="Z49" s="705"/>
      <c r="AA49" s="705"/>
      <c r="AB49" s="705"/>
      <c r="AC49" s="705"/>
      <c r="AD49" s="705"/>
      <c r="AE49" s="706"/>
    </row>
    <row r="50" spans="1:31" ht="12.75" customHeight="1">
      <c r="A50" s="387"/>
      <c r="B50" s="62" t="s">
        <v>956</v>
      </c>
      <c r="C50" s="62"/>
      <c r="D50" s="96"/>
      <c r="E50" s="623">
        <v>390</v>
      </c>
      <c r="F50" s="624"/>
      <c r="G50" s="672">
        <f t="shared" si="5"/>
      </c>
      <c r="H50" s="673"/>
      <c r="I50" s="677" t="s">
        <v>2322</v>
      </c>
      <c r="J50" s="556"/>
      <c r="K50" s="556"/>
      <c r="L50" s="556"/>
      <c r="M50" s="556"/>
      <c r="N50" s="556"/>
      <c r="O50" s="678"/>
      <c r="P50" s="32"/>
      <c r="Q50" s="763"/>
      <c r="R50" s="113" t="s">
        <v>564</v>
      </c>
      <c r="S50" s="113"/>
      <c r="T50" s="79"/>
      <c r="U50" s="721">
        <v>100</v>
      </c>
      <c r="V50" s="721"/>
      <c r="W50" s="602">
        <f t="shared" si="4"/>
      </c>
      <c r="X50" s="603"/>
      <c r="Y50" s="704" t="s">
        <v>2024</v>
      </c>
      <c r="Z50" s="705"/>
      <c r="AA50" s="705"/>
      <c r="AB50" s="705"/>
      <c r="AC50" s="705"/>
      <c r="AD50" s="705"/>
      <c r="AE50" s="706"/>
    </row>
    <row r="51" spans="1:31" ht="12.75" customHeight="1">
      <c r="A51" s="387"/>
      <c r="B51" s="62" t="s">
        <v>957</v>
      </c>
      <c r="C51" s="62"/>
      <c r="D51" s="96"/>
      <c r="E51" s="623">
        <v>430</v>
      </c>
      <c r="F51" s="624"/>
      <c r="G51" s="672">
        <f t="shared" si="5"/>
      </c>
      <c r="H51" s="673"/>
      <c r="I51" s="677" t="s">
        <v>2323</v>
      </c>
      <c r="J51" s="556"/>
      <c r="K51" s="556"/>
      <c r="L51" s="556"/>
      <c r="M51" s="556"/>
      <c r="N51" s="556"/>
      <c r="O51" s="678"/>
      <c r="P51" s="32"/>
      <c r="Q51" s="763"/>
      <c r="R51" s="113" t="s">
        <v>565</v>
      </c>
      <c r="S51" s="113"/>
      <c r="T51" s="79"/>
      <c r="U51" s="721">
        <v>190</v>
      </c>
      <c r="V51" s="721"/>
      <c r="W51" s="602">
        <f t="shared" si="4"/>
      </c>
      <c r="X51" s="603"/>
      <c r="Y51" s="704" t="s">
        <v>2025</v>
      </c>
      <c r="Z51" s="705"/>
      <c r="AA51" s="705"/>
      <c r="AB51" s="705"/>
      <c r="AC51" s="705"/>
      <c r="AD51" s="705"/>
      <c r="AE51" s="706"/>
    </row>
    <row r="52" spans="1:31" ht="12.75" customHeight="1">
      <c r="A52" s="387"/>
      <c r="B52" s="62" t="s">
        <v>489</v>
      </c>
      <c r="C52" s="62"/>
      <c r="D52" s="96"/>
      <c r="E52" s="623">
        <v>410</v>
      </c>
      <c r="F52" s="624"/>
      <c r="G52" s="672">
        <f t="shared" si="5"/>
      </c>
      <c r="H52" s="673"/>
      <c r="I52" s="677" t="s">
        <v>2324</v>
      </c>
      <c r="J52" s="556"/>
      <c r="K52" s="556"/>
      <c r="L52" s="556"/>
      <c r="M52" s="556"/>
      <c r="N52" s="556"/>
      <c r="O52" s="678"/>
      <c r="P52" s="32"/>
      <c r="Q52" s="763"/>
      <c r="R52" s="113" t="s">
        <v>566</v>
      </c>
      <c r="S52" s="106"/>
      <c r="T52" s="79"/>
      <c r="U52" s="721">
        <v>160</v>
      </c>
      <c r="V52" s="721"/>
      <c r="W52" s="602">
        <f t="shared" si="4"/>
      </c>
      <c r="X52" s="603"/>
      <c r="Y52" s="704" t="s">
        <v>2026</v>
      </c>
      <c r="Z52" s="705"/>
      <c r="AA52" s="705"/>
      <c r="AB52" s="705"/>
      <c r="AC52" s="705"/>
      <c r="AD52" s="705"/>
      <c r="AE52" s="706"/>
    </row>
    <row r="53" spans="1:31" ht="12.75" customHeight="1">
      <c r="A53" s="387"/>
      <c r="B53" s="62" t="s">
        <v>490</v>
      </c>
      <c r="C53" s="62"/>
      <c r="D53" s="96"/>
      <c r="E53" s="623">
        <v>470</v>
      </c>
      <c r="F53" s="624"/>
      <c r="G53" s="672">
        <f t="shared" si="5"/>
      </c>
      <c r="H53" s="673"/>
      <c r="I53" s="345" t="s">
        <v>2325</v>
      </c>
      <c r="J53" s="381"/>
      <c r="K53" s="381"/>
      <c r="L53" s="381"/>
      <c r="M53" s="381"/>
      <c r="N53" s="381"/>
      <c r="O53" s="653"/>
      <c r="P53" s="32"/>
      <c r="Q53" s="763"/>
      <c r="R53" s="113" t="s">
        <v>567</v>
      </c>
      <c r="S53" s="106"/>
      <c r="T53" s="79"/>
      <c r="U53" s="721">
        <v>100</v>
      </c>
      <c r="V53" s="721"/>
      <c r="W53" s="602">
        <f t="shared" si="4"/>
      </c>
      <c r="X53" s="603"/>
      <c r="Y53" s="704" t="s">
        <v>2027</v>
      </c>
      <c r="Z53" s="705"/>
      <c r="AA53" s="705"/>
      <c r="AB53" s="705"/>
      <c r="AC53" s="705"/>
      <c r="AD53" s="705"/>
      <c r="AE53" s="706"/>
    </row>
    <row r="54" spans="1:31" ht="12.75" customHeight="1">
      <c r="A54" s="387"/>
      <c r="B54" s="62" t="s">
        <v>1389</v>
      </c>
      <c r="C54" s="85"/>
      <c r="D54" s="96"/>
      <c r="E54" s="623">
        <v>250</v>
      </c>
      <c r="F54" s="624"/>
      <c r="G54" s="672">
        <f>IF(D54="","",ROUND(E54*$D$4,-1))</f>
      </c>
      <c r="H54" s="673"/>
      <c r="I54" s="345" t="s">
        <v>2326</v>
      </c>
      <c r="J54" s="381"/>
      <c r="K54" s="381"/>
      <c r="L54" s="381"/>
      <c r="M54" s="381"/>
      <c r="N54" s="381"/>
      <c r="O54" s="653"/>
      <c r="P54" s="32"/>
      <c r="Q54" s="763"/>
      <c r="R54" s="113" t="s">
        <v>605</v>
      </c>
      <c r="S54" s="106"/>
      <c r="T54" s="79"/>
      <c r="U54" s="710">
        <v>0</v>
      </c>
      <c r="V54" s="710"/>
      <c r="W54" s="602">
        <f t="shared" si="4"/>
      </c>
      <c r="X54" s="603"/>
      <c r="Y54" s="704" t="s">
        <v>2028</v>
      </c>
      <c r="Z54" s="705"/>
      <c r="AA54" s="705"/>
      <c r="AB54" s="705"/>
      <c r="AC54" s="705"/>
      <c r="AD54" s="705"/>
      <c r="AE54" s="706"/>
    </row>
    <row r="55" spans="1:31" ht="12.75" customHeight="1">
      <c r="A55" s="387"/>
      <c r="B55" s="62" t="s">
        <v>1390</v>
      </c>
      <c r="C55" s="85"/>
      <c r="D55" s="96"/>
      <c r="E55" s="623">
        <v>270</v>
      </c>
      <c r="F55" s="624"/>
      <c r="G55" s="672">
        <f t="shared" si="5"/>
      </c>
      <c r="H55" s="673"/>
      <c r="I55" s="677" t="s">
        <v>2327</v>
      </c>
      <c r="J55" s="556"/>
      <c r="K55" s="556"/>
      <c r="L55" s="556"/>
      <c r="M55" s="556"/>
      <c r="N55" s="556"/>
      <c r="O55" s="678"/>
      <c r="P55" s="32"/>
      <c r="Q55" s="763"/>
      <c r="R55" s="113" t="s">
        <v>568</v>
      </c>
      <c r="S55" s="113"/>
      <c r="T55" s="79"/>
      <c r="U55" s="721">
        <v>140</v>
      </c>
      <c r="V55" s="721"/>
      <c r="W55" s="602">
        <f t="shared" si="4"/>
      </c>
      <c r="X55" s="603"/>
      <c r="Y55" s="704" t="s">
        <v>2029</v>
      </c>
      <c r="Z55" s="705"/>
      <c r="AA55" s="705"/>
      <c r="AB55" s="705"/>
      <c r="AC55" s="705"/>
      <c r="AD55" s="705"/>
      <c r="AE55" s="706"/>
    </row>
    <row r="56" spans="1:31" ht="12.75" customHeight="1">
      <c r="A56" s="387"/>
      <c r="B56" s="85" t="s">
        <v>1840</v>
      </c>
      <c r="C56" s="62"/>
      <c r="D56" s="96"/>
      <c r="E56" s="623">
        <v>340</v>
      </c>
      <c r="F56" s="624"/>
      <c r="G56" s="672">
        <f>IF(D56="","",ROUND(E56*$D$4,-1))</f>
      </c>
      <c r="H56" s="673"/>
      <c r="I56" s="677" t="s">
        <v>1961</v>
      </c>
      <c r="J56" s="556"/>
      <c r="K56" s="556"/>
      <c r="L56" s="556"/>
      <c r="M56" s="556"/>
      <c r="N56" s="556"/>
      <c r="O56" s="678"/>
      <c r="P56" s="32"/>
      <c r="Q56" s="763"/>
      <c r="R56" s="113" t="s">
        <v>570</v>
      </c>
      <c r="S56" s="113"/>
      <c r="T56" s="79"/>
      <c r="U56" s="710"/>
      <c r="V56" s="710"/>
      <c r="W56" s="602">
        <f t="shared" si="4"/>
      </c>
      <c r="X56" s="603"/>
      <c r="Y56" s="704" t="s">
        <v>2030</v>
      </c>
      <c r="Z56" s="705"/>
      <c r="AA56" s="705"/>
      <c r="AB56" s="705"/>
      <c r="AC56" s="705"/>
      <c r="AD56" s="705"/>
      <c r="AE56" s="706"/>
    </row>
    <row r="57" spans="1:31" ht="12.75" customHeight="1">
      <c r="A57" s="387"/>
      <c r="B57" s="85" t="s">
        <v>1841</v>
      </c>
      <c r="C57" s="62"/>
      <c r="D57" s="96"/>
      <c r="E57" s="623">
        <v>310</v>
      </c>
      <c r="F57" s="624"/>
      <c r="G57" s="672">
        <f>IF(D57="","",ROUND(E57*$D$4,-1))</f>
      </c>
      <c r="H57" s="673"/>
      <c r="I57" s="677" t="s">
        <v>2328</v>
      </c>
      <c r="J57" s="556"/>
      <c r="K57" s="556"/>
      <c r="L57" s="556"/>
      <c r="M57" s="556"/>
      <c r="N57" s="556"/>
      <c r="O57" s="678"/>
      <c r="P57" s="32"/>
      <c r="Q57" s="763"/>
      <c r="R57" s="113" t="s">
        <v>571</v>
      </c>
      <c r="S57" s="113"/>
      <c r="T57" s="79"/>
      <c r="U57" s="710">
        <v>0</v>
      </c>
      <c r="V57" s="710"/>
      <c r="W57" s="602">
        <f t="shared" si="4"/>
      </c>
      <c r="X57" s="603"/>
      <c r="Y57" s="704" t="s">
        <v>2031</v>
      </c>
      <c r="Z57" s="705"/>
      <c r="AA57" s="705"/>
      <c r="AB57" s="705"/>
      <c r="AC57" s="705"/>
      <c r="AD57" s="705"/>
      <c r="AE57" s="706"/>
    </row>
    <row r="58" spans="1:31" ht="12.75" customHeight="1">
      <c r="A58" s="387"/>
      <c r="B58" s="62" t="s">
        <v>905</v>
      </c>
      <c r="C58" s="62"/>
      <c r="D58" s="96"/>
      <c r="E58" s="623">
        <v>340</v>
      </c>
      <c r="F58" s="624"/>
      <c r="G58" s="672">
        <f>IF(D58="","",ROUND(E58*$D$4,-1))</f>
      </c>
      <c r="H58" s="673"/>
      <c r="I58" s="677" t="s">
        <v>1962</v>
      </c>
      <c r="J58" s="556"/>
      <c r="K58" s="556"/>
      <c r="L58" s="556"/>
      <c r="M58" s="556"/>
      <c r="N58" s="556"/>
      <c r="O58" s="678"/>
      <c r="P58" s="32"/>
      <c r="Q58" s="763"/>
      <c r="R58" s="113" t="s">
        <v>572</v>
      </c>
      <c r="S58" s="113"/>
      <c r="T58" s="79"/>
      <c r="U58" s="710">
        <v>0</v>
      </c>
      <c r="V58" s="710"/>
      <c r="W58" s="602">
        <f t="shared" si="4"/>
      </c>
      <c r="X58" s="603"/>
      <c r="Y58" s="704" t="s">
        <v>2032</v>
      </c>
      <c r="Z58" s="705"/>
      <c r="AA58" s="705"/>
      <c r="AB58" s="705"/>
      <c r="AC58" s="705"/>
      <c r="AD58" s="705"/>
      <c r="AE58" s="706"/>
    </row>
    <row r="59" spans="1:31" ht="12.75" customHeight="1">
      <c r="A59" s="387"/>
      <c r="B59" s="62" t="s">
        <v>1362</v>
      </c>
      <c r="C59" s="62"/>
      <c r="D59" s="96"/>
      <c r="E59" s="623">
        <v>340</v>
      </c>
      <c r="F59" s="624"/>
      <c r="G59" s="672">
        <f>IF(D59="","",ROUND(E59*$D$4,-1))</f>
      </c>
      <c r="H59" s="673"/>
      <c r="I59" s="677" t="s">
        <v>1963</v>
      </c>
      <c r="J59" s="556"/>
      <c r="K59" s="556"/>
      <c r="L59" s="556"/>
      <c r="M59" s="556"/>
      <c r="N59" s="556"/>
      <c r="O59" s="678"/>
      <c r="P59" s="32"/>
      <c r="Q59" s="763"/>
      <c r="R59" s="114" t="s">
        <v>573</v>
      </c>
      <c r="S59" s="114"/>
      <c r="T59" s="79"/>
      <c r="U59" s="731">
        <v>0</v>
      </c>
      <c r="V59" s="731"/>
      <c r="W59" s="602">
        <f t="shared" si="4"/>
      </c>
      <c r="X59" s="603"/>
      <c r="Y59" s="704" t="s">
        <v>2033</v>
      </c>
      <c r="Z59" s="705"/>
      <c r="AA59" s="705"/>
      <c r="AB59" s="705"/>
      <c r="AC59" s="705"/>
      <c r="AD59" s="705"/>
      <c r="AE59" s="706"/>
    </row>
    <row r="60" spans="1:31" ht="12.75" customHeight="1">
      <c r="A60" s="387"/>
      <c r="B60" s="62" t="s">
        <v>1363</v>
      </c>
      <c r="C60" s="62"/>
      <c r="D60" s="96"/>
      <c r="E60" s="623">
        <v>350</v>
      </c>
      <c r="F60" s="624"/>
      <c r="G60" s="672">
        <f t="shared" si="5"/>
      </c>
      <c r="H60" s="673"/>
      <c r="I60" s="677" t="s">
        <v>1964</v>
      </c>
      <c r="J60" s="556"/>
      <c r="K60" s="556"/>
      <c r="L60" s="556"/>
      <c r="M60" s="556"/>
      <c r="N60" s="556"/>
      <c r="O60" s="678"/>
      <c r="P60" s="32"/>
      <c r="Q60" s="764"/>
      <c r="R60" s="407" t="s">
        <v>999</v>
      </c>
      <c r="S60" s="407"/>
      <c r="T60" s="414"/>
      <c r="U60" s="726">
        <f>SUBTOTAL(9,U44:V59)</f>
        <v>940</v>
      </c>
      <c r="V60" s="727"/>
      <c r="W60" s="726">
        <f>SUBTOTAL(9,W44:X59)</f>
        <v>0</v>
      </c>
      <c r="X60" s="727"/>
      <c r="Y60" s="701"/>
      <c r="Z60" s="702"/>
      <c r="AA60" s="702"/>
      <c r="AB60" s="702"/>
      <c r="AC60" s="702"/>
      <c r="AD60" s="702"/>
      <c r="AE60" s="703"/>
    </row>
    <row r="61" spans="1:31" ht="12.75" customHeight="1">
      <c r="A61" s="387"/>
      <c r="B61" s="62" t="s">
        <v>1391</v>
      </c>
      <c r="C61" s="62"/>
      <c r="D61" s="96"/>
      <c r="E61" s="623">
        <v>280</v>
      </c>
      <c r="F61" s="624"/>
      <c r="G61" s="672">
        <f>IF(D61="","",ROUND(E61*$D$4,-1))</f>
      </c>
      <c r="H61" s="673"/>
      <c r="I61" s="677" t="s">
        <v>1965</v>
      </c>
      <c r="J61" s="556"/>
      <c r="K61" s="556"/>
      <c r="L61" s="556"/>
      <c r="M61" s="556"/>
      <c r="N61" s="556"/>
      <c r="O61" s="678"/>
      <c r="P61" s="32"/>
      <c r="Q61" s="707" t="s">
        <v>1306</v>
      </c>
      <c r="R61" s="109" t="s">
        <v>1301</v>
      </c>
      <c r="S61" s="112"/>
      <c r="T61" s="79"/>
      <c r="U61" s="725">
        <v>240</v>
      </c>
      <c r="V61" s="725"/>
      <c r="W61" s="602">
        <f aca="true" t="shared" si="6" ref="W61:W72">IF(T61="","",ROUND(U61*$D$4,-1))</f>
      </c>
      <c r="X61" s="603"/>
      <c r="Y61" s="728" t="s">
        <v>2034</v>
      </c>
      <c r="Z61" s="729"/>
      <c r="AA61" s="729"/>
      <c r="AB61" s="729"/>
      <c r="AC61" s="729"/>
      <c r="AD61" s="729"/>
      <c r="AE61" s="730"/>
    </row>
    <row r="62" spans="1:31" ht="12.75" customHeight="1">
      <c r="A62" s="387"/>
      <c r="B62" s="62" t="s">
        <v>1392</v>
      </c>
      <c r="C62" s="62"/>
      <c r="D62" s="96"/>
      <c r="E62" s="623">
        <v>170</v>
      </c>
      <c r="F62" s="624"/>
      <c r="G62" s="672">
        <f t="shared" si="5"/>
      </c>
      <c r="H62" s="673"/>
      <c r="I62" s="677" t="s">
        <v>1966</v>
      </c>
      <c r="J62" s="556"/>
      <c r="K62" s="556"/>
      <c r="L62" s="556"/>
      <c r="M62" s="556"/>
      <c r="N62" s="556"/>
      <c r="O62" s="678"/>
      <c r="P62" s="32"/>
      <c r="Q62" s="708"/>
      <c r="R62" s="110" t="s">
        <v>586</v>
      </c>
      <c r="S62" s="119"/>
      <c r="T62" s="79"/>
      <c r="U62" s="710">
        <v>0</v>
      </c>
      <c r="V62" s="710"/>
      <c r="W62" s="710">
        <v>0</v>
      </c>
      <c r="X62" s="710"/>
      <c r="Y62" s="735"/>
      <c r="Z62" s="736"/>
      <c r="AA62" s="736"/>
      <c r="AB62" s="736"/>
      <c r="AC62" s="736"/>
      <c r="AD62" s="736"/>
      <c r="AE62" s="737"/>
    </row>
    <row r="63" spans="1:31" ht="12.75" customHeight="1">
      <c r="A63" s="387"/>
      <c r="B63" s="62" t="s">
        <v>958</v>
      </c>
      <c r="C63" s="62"/>
      <c r="D63" s="96"/>
      <c r="E63" s="623">
        <v>230</v>
      </c>
      <c r="F63" s="624"/>
      <c r="G63" s="672">
        <f t="shared" si="5"/>
      </c>
      <c r="H63" s="673"/>
      <c r="I63" s="677" t="s">
        <v>1967</v>
      </c>
      <c r="J63" s="556"/>
      <c r="K63" s="556"/>
      <c r="L63" s="556"/>
      <c r="M63" s="556"/>
      <c r="N63" s="556"/>
      <c r="O63" s="678"/>
      <c r="P63" s="32"/>
      <c r="Q63" s="708"/>
      <c r="R63" s="110" t="s">
        <v>1315</v>
      </c>
      <c r="S63" s="119"/>
      <c r="T63" s="79"/>
      <c r="U63" s="721">
        <v>300</v>
      </c>
      <c r="V63" s="721"/>
      <c r="W63" s="602">
        <f>IF(T63="","",ROUND(U63*$D$4,-1))</f>
      </c>
      <c r="X63" s="603"/>
      <c r="Y63" s="732" t="s">
        <v>2035</v>
      </c>
      <c r="Z63" s="733"/>
      <c r="AA63" s="733"/>
      <c r="AB63" s="733"/>
      <c r="AC63" s="733"/>
      <c r="AD63" s="733"/>
      <c r="AE63" s="734"/>
    </row>
    <row r="64" spans="1:31" ht="12.75" customHeight="1">
      <c r="A64" s="387"/>
      <c r="B64" s="62" t="s">
        <v>959</v>
      </c>
      <c r="C64" s="62"/>
      <c r="D64" s="96"/>
      <c r="E64" s="623">
        <v>340</v>
      </c>
      <c r="F64" s="624"/>
      <c r="G64" s="672">
        <f t="shared" si="5"/>
      </c>
      <c r="H64" s="673"/>
      <c r="I64" s="677" t="s">
        <v>1968</v>
      </c>
      <c r="J64" s="556"/>
      <c r="K64" s="556"/>
      <c r="L64" s="556"/>
      <c r="M64" s="556"/>
      <c r="N64" s="556"/>
      <c r="O64" s="678"/>
      <c r="P64" s="32"/>
      <c r="Q64" s="708"/>
      <c r="R64" s="110" t="s">
        <v>1316</v>
      </c>
      <c r="S64" s="119"/>
      <c r="T64" s="79"/>
      <c r="U64" s="721">
        <v>310</v>
      </c>
      <c r="V64" s="721"/>
      <c r="W64" s="602">
        <f>IF(T64="","",ROUND(U64*$D$4,-1))</f>
      </c>
      <c r="X64" s="603"/>
      <c r="Y64" s="704" t="s">
        <v>2550</v>
      </c>
      <c r="Z64" s="705"/>
      <c r="AA64" s="705"/>
      <c r="AB64" s="705"/>
      <c r="AC64" s="705"/>
      <c r="AD64" s="705"/>
      <c r="AE64" s="706"/>
    </row>
    <row r="65" spans="1:31" ht="12.75" customHeight="1">
      <c r="A65" s="387"/>
      <c r="B65" s="62" t="s">
        <v>496</v>
      </c>
      <c r="C65" s="62"/>
      <c r="D65" s="96"/>
      <c r="E65" s="623">
        <v>200</v>
      </c>
      <c r="F65" s="624"/>
      <c r="G65" s="672">
        <f t="shared" si="5"/>
      </c>
      <c r="H65" s="673"/>
      <c r="I65" s="677" t="s">
        <v>1969</v>
      </c>
      <c r="J65" s="556"/>
      <c r="K65" s="556"/>
      <c r="L65" s="556"/>
      <c r="M65" s="556"/>
      <c r="N65" s="556"/>
      <c r="O65" s="678"/>
      <c r="Q65" s="708"/>
      <c r="R65" s="110" t="s">
        <v>588</v>
      </c>
      <c r="S65" s="120"/>
      <c r="T65" s="79"/>
      <c r="U65" s="721">
        <v>200</v>
      </c>
      <c r="V65" s="721"/>
      <c r="W65" s="602">
        <f t="shared" si="6"/>
      </c>
      <c r="X65" s="603"/>
      <c r="Y65" s="704" t="s">
        <v>2036</v>
      </c>
      <c r="Z65" s="705"/>
      <c r="AA65" s="705"/>
      <c r="AB65" s="705"/>
      <c r="AC65" s="705"/>
      <c r="AD65" s="705"/>
      <c r="AE65" s="706"/>
    </row>
    <row r="66" spans="1:31" ht="12.75" customHeight="1">
      <c r="A66" s="387"/>
      <c r="B66" s="62" t="s">
        <v>497</v>
      </c>
      <c r="C66" s="86"/>
      <c r="D66" s="96"/>
      <c r="E66" s="623">
        <v>330</v>
      </c>
      <c r="F66" s="624"/>
      <c r="G66" s="672">
        <f t="shared" si="5"/>
      </c>
      <c r="H66" s="673"/>
      <c r="I66" s="677" t="s">
        <v>1970</v>
      </c>
      <c r="J66" s="556"/>
      <c r="K66" s="556"/>
      <c r="L66" s="556"/>
      <c r="M66" s="556"/>
      <c r="N66" s="556"/>
      <c r="O66" s="678"/>
      <c r="Q66" s="708"/>
      <c r="R66" s="110" t="s">
        <v>589</v>
      </c>
      <c r="S66" s="107"/>
      <c r="T66" s="79"/>
      <c r="U66" s="721">
        <v>530</v>
      </c>
      <c r="V66" s="721"/>
      <c r="W66" s="602">
        <f t="shared" si="6"/>
      </c>
      <c r="X66" s="603"/>
      <c r="Y66" s="722" t="s">
        <v>2037</v>
      </c>
      <c r="Z66" s="723"/>
      <c r="AA66" s="723"/>
      <c r="AB66" s="723"/>
      <c r="AC66" s="723"/>
      <c r="AD66" s="723"/>
      <c r="AE66" s="724"/>
    </row>
    <row r="67" spans="1:31" ht="12.75" customHeight="1">
      <c r="A67" s="387"/>
      <c r="B67" s="86" t="s">
        <v>906</v>
      </c>
      <c r="C67" s="62"/>
      <c r="D67" s="96"/>
      <c r="E67" s="623">
        <v>220</v>
      </c>
      <c r="F67" s="624"/>
      <c r="G67" s="672">
        <f t="shared" si="5"/>
      </c>
      <c r="H67" s="673"/>
      <c r="I67" s="677" t="s">
        <v>1971</v>
      </c>
      <c r="J67" s="556"/>
      <c r="K67" s="556"/>
      <c r="L67" s="556"/>
      <c r="M67" s="556"/>
      <c r="N67" s="556"/>
      <c r="O67" s="678"/>
      <c r="P67" s="32"/>
      <c r="Q67" s="708"/>
      <c r="R67" s="110" t="s">
        <v>590</v>
      </c>
      <c r="S67" s="107"/>
      <c r="T67" s="79"/>
      <c r="U67" s="710">
        <v>0</v>
      </c>
      <c r="V67" s="710"/>
      <c r="W67" s="602">
        <f t="shared" si="6"/>
      </c>
      <c r="X67" s="603"/>
      <c r="Y67" s="704" t="s">
        <v>2038</v>
      </c>
      <c r="Z67" s="705"/>
      <c r="AA67" s="705"/>
      <c r="AB67" s="705"/>
      <c r="AC67" s="705"/>
      <c r="AD67" s="705"/>
      <c r="AE67" s="706"/>
    </row>
    <row r="68" spans="1:31" ht="12.75" customHeight="1">
      <c r="A68" s="387"/>
      <c r="B68" s="62" t="s">
        <v>498</v>
      </c>
      <c r="C68" s="62"/>
      <c r="D68" s="96"/>
      <c r="E68" s="623">
        <v>260</v>
      </c>
      <c r="F68" s="624"/>
      <c r="G68" s="672">
        <f t="shared" si="5"/>
      </c>
      <c r="H68" s="673"/>
      <c r="I68" s="677" t="s">
        <v>1972</v>
      </c>
      <c r="J68" s="556"/>
      <c r="K68" s="556"/>
      <c r="L68" s="556"/>
      <c r="M68" s="556"/>
      <c r="N68" s="556"/>
      <c r="O68" s="678"/>
      <c r="P68" s="32"/>
      <c r="Q68" s="708"/>
      <c r="R68" s="110" t="s">
        <v>591</v>
      </c>
      <c r="S68" s="121"/>
      <c r="T68" s="79">
        <v>1</v>
      </c>
      <c r="U68" s="710">
        <v>0</v>
      </c>
      <c r="V68" s="710"/>
      <c r="W68" s="602">
        <f t="shared" si="6"/>
        <v>0</v>
      </c>
      <c r="X68" s="603"/>
      <c r="Y68" s="704" t="s">
        <v>2039</v>
      </c>
      <c r="Z68" s="705"/>
      <c r="AA68" s="705"/>
      <c r="AB68" s="705"/>
      <c r="AC68" s="705"/>
      <c r="AD68" s="705"/>
      <c r="AE68" s="706"/>
    </row>
    <row r="69" spans="1:31" ht="12.75" customHeight="1">
      <c r="A69" s="387"/>
      <c r="B69" s="62" t="s">
        <v>1480</v>
      </c>
      <c r="C69" s="62"/>
      <c r="D69" s="96"/>
      <c r="E69" s="623">
        <v>250</v>
      </c>
      <c r="F69" s="624"/>
      <c r="G69" s="672">
        <f>IF(D69="","",ROUND(E69*$D$4,-1))</f>
      </c>
      <c r="H69" s="673"/>
      <c r="I69" s="677" t="s">
        <v>1973</v>
      </c>
      <c r="J69" s="556"/>
      <c r="K69" s="556"/>
      <c r="L69" s="556"/>
      <c r="M69" s="556"/>
      <c r="N69" s="556"/>
      <c r="O69" s="678"/>
      <c r="P69" s="91"/>
      <c r="Q69" s="708"/>
      <c r="R69" s="110" t="s">
        <v>592</v>
      </c>
      <c r="S69" s="115"/>
      <c r="T69" s="79">
        <v>1</v>
      </c>
      <c r="U69" s="710">
        <v>0</v>
      </c>
      <c r="V69" s="710"/>
      <c r="W69" s="602">
        <f t="shared" si="6"/>
        <v>0</v>
      </c>
      <c r="X69" s="603"/>
      <c r="Y69" s="704" t="s">
        <v>2040</v>
      </c>
      <c r="Z69" s="705"/>
      <c r="AA69" s="705"/>
      <c r="AB69" s="705"/>
      <c r="AC69" s="705"/>
      <c r="AD69" s="705"/>
      <c r="AE69" s="706"/>
    </row>
    <row r="70" spans="1:31" ht="12.75" customHeight="1">
      <c r="A70" s="387"/>
      <c r="B70" s="62" t="s">
        <v>1481</v>
      </c>
      <c r="C70" s="62"/>
      <c r="D70" s="96"/>
      <c r="E70" s="623">
        <v>280</v>
      </c>
      <c r="F70" s="624"/>
      <c r="G70" s="672">
        <f t="shared" si="5"/>
      </c>
      <c r="H70" s="673"/>
      <c r="I70" s="677" t="s">
        <v>1974</v>
      </c>
      <c r="J70" s="556"/>
      <c r="K70" s="556"/>
      <c r="L70" s="556"/>
      <c r="M70" s="556"/>
      <c r="N70" s="556"/>
      <c r="O70" s="678"/>
      <c r="P70" s="91"/>
      <c r="Q70" s="708"/>
      <c r="R70" s="110" t="s">
        <v>1302</v>
      </c>
      <c r="S70" s="115"/>
      <c r="T70" s="79">
        <v>1</v>
      </c>
      <c r="U70" s="710">
        <v>0</v>
      </c>
      <c r="V70" s="710"/>
      <c r="W70" s="602">
        <f t="shared" si="6"/>
        <v>0</v>
      </c>
      <c r="X70" s="603"/>
      <c r="Y70" s="704" t="s">
        <v>2041</v>
      </c>
      <c r="Z70" s="705"/>
      <c r="AA70" s="705"/>
      <c r="AB70" s="705"/>
      <c r="AC70" s="705"/>
      <c r="AD70" s="705"/>
      <c r="AE70" s="706"/>
    </row>
    <row r="71" spans="1:31" ht="12.75" customHeight="1">
      <c r="A71" s="387"/>
      <c r="B71" s="62" t="s">
        <v>967</v>
      </c>
      <c r="C71" s="62"/>
      <c r="D71" s="96"/>
      <c r="E71" s="623">
        <v>400</v>
      </c>
      <c r="F71" s="624"/>
      <c r="G71" s="672">
        <f t="shared" si="5"/>
      </c>
      <c r="H71" s="673"/>
      <c r="I71" s="677" t="s">
        <v>2329</v>
      </c>
      <c r="J71" s="556"/>
      <c r="K71" s="556"/>
      <c r="L71" s="556"/>
      <c r="M71" s="556"/>
      <c r="N71" s="556"/>
      <c r="O71" s="678"/>
      <c r="P71" s="91"/>
      <c r="Q71" s="708"/>
      <c r="R71" s="110" t="s">
        <v>593</v>
      </c>
      <c r="S71" s="115"/>
      <c r="T71" s="79">
        <v>1</v>
      </c>
      <c r="U71" s="710">
        <v>0</v>
      </c>
      <c r="V71" s="710"/>
      <c r="W71" s="602">
        <f t="shared" si="6"/>
        <v>0</v>
      </c>
      <c r="X71" s="603"/>
      <c r="Y71" s="704" t="s">
        <v>2042</v>
      </c>
      <c r="Z71" s="705"/>
      <c r="AA71" s="705"/>
      <c r="AB71" s="705"/>
      <c r="AC71" s="705"/>
      <c r="AD71" s="705"/>
      <c r="AE71" s="706"/>
    </row>
    <row r="72" spans="1:31" ht="12.75" customHeight="1">
      <c r="A72" s="387"/>
      <c r="B72" s="62" t="s">
        <v>968</v>
      </c>
      <c r="C72" s="85"/>
      <c r="D72" s="96"/>
      <c r="E72" s="623">
        <v>350</v>
      </c>
      <c r="F72" s="624"/>
      <c r="G72" s="672">
        <f t="shared" si="5"/>
      </c>
      <c r="H72" s="673"/>
      <c r="I72" s="677" t="s">
        <v>2330</v>
      </c>
      <c r="J72" s="556"/>
      <c r="K72" s="556"/>
      <c r="L72" s="556"/>
      <c r="M72" s="556"/>
      <c r="N72" s="556"/>
      <c r="O72" s="678"/>
      <c r="P72" s="54"/>
      <c r="Q72" s="708"/>
      <c r="R72" s="111" t="s">
        <v>594</v>
      </c>
      <c r="S72" s="116"/>
      <c r="T72" s="79">
        <v>1</v>
      </c>
      <c r="U72" s="710">
        <v>0</v>
      </c>
      <c r="V72" s="710"/>
      <c r="W72" s="602">
        <f t="shared" si="6"/>
        <v>0</v>
      </c>
      <c r="X72" s="603"/>
      <c r="Y72" s="704" t="s">
        <v>2043</v>
      </c>
      <c r="Z72" s="705"/>
      <c r="AA72" s="705"/>
      <c r="AB72" s="705"/>
      <c r="AC72" s="705"/>
      <c r="AD72" s="705"/>
      <c r="AE72" s="706"/>
    </row>
    <row r="73" spans="1:31" ht="12.75" customHeight="1">
      <c r="A73" s="387"/>
      <c r="B73" s="85" t="s">
        <v>500</v>
      </c>
      <c r="C73" s="85"/>
      <c r="D73" s="96"/>
      <c r="E73" s="623">
        <v>510</v>
      </c>
      <c r="F73" s="624"/>
      <c r="G73" s="672">
        <f t="shared" si="5"/>
      </c>
      <c r="H73" s="673"/>
      <c r="I73" s="677" t="s">
        <v>1975</v>
      </c>
      <c r="J73" s="556"/>
      <c r="K73" s="556"/>
      <c r="L73" s="556"/>
      <c r="M73" s="556"/>
      <c r="N73" s="556"/>
      <c r="O73" s="678"/>
      <c r="Q73" s="709"/>
      <c r="R73" s="406" t="s">
        <v>999</v>
      </c>
      <c r="S73" s="407"/>
      <c r="T73" s="414"/>
      <c r="U73" s="604">
        <f>SUBTOTAL(9,U61:V72)</f>
        <v>1580</v>
      </c>
      <c r="V73" s="605"/>
      <c r="W73" s="604">
        <f>SUBTOTAL(9,W61:X72)</f>
        <v>0</v>
      </c>
      <c r="X73" s="605"/>
      <c r="Y73" s="701"/>
      <c r="Z73" s="702"/>
      <c r="AA73" s="702"/>
      <c r="AB73" s="702"/>
      <c r="AC73" s="702"/>
      <c r="AD73" s="702"/>
      <c r="AE73" s="703"/>
    </row>
    <row r="74" spans="1:31" ht="12.75" customHeight="1">
      <c r="A74" s="387"/>
      <c r="B74" s="85" t="s">
        <v>908</v>
      </c>
      <c r="C74" s="85"/>
      <c r="D74" s="96"/>
      <c r="E74" s="623">
        <v>310</v>
      </c>
      <c r="F74" s="624"/>
      <c r="G74" s="672">
        <f t="shared" si="5"/>
      </c>
      <c r="H74" s="673"/>
      <c r="I74" s="677" t="s">
        <v>1976</v>
      </c>
      <c r="J74" s="556"/>
      <c r="K74" s="556"/>
      <c r="L74" s="556"/>
      <c r="M74" s="556"/>
      <c r="N74" s="556"/>
      <c r="O74" s="678"/>
      <c r="P74" s="108"/>
      <c r="Q74" s="126"/>
      <c r="R74" s="77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:31" ht="12.75" customHeight="1">
      <c r="A75" s="387"/>
      <c r="B75" s="85" t="s">
        <v>909</v>
      </c>
      <c r="C75" s="85"/>
      <c r="D75" s="96"/>
      <c r="E75" s="623">
        <v>250</v>
      </c>
      <c r="F75" s="624"/>
      <c r="G75" s="672">
        <f t="shared" si="5"/>
      </c>
      <c r="H75" s="673"/>
      <c r="I75" s="677" t="s">
        <v>1977</v>
      </c>
      <c r="J75" s="556"/>
      <c r="K75" s="556"/>
      <c r="L75" s="556"/>
      <c r="M75" s="556"/>
      <c r="N75" s="556"/>
      <c r="O75" s="678"/>
      <c r="Q75" s="523" t="s">
        <v>952</v>
      </c>
      <c r="R75" s="499"/>
      <c r="S75" s="499"/>
      <c r="T75" s="524"/>
      <c r="U75" s="413">
        <f>SUBTOTAL(9,E6:F83,U6:V73)</f>
        <v>38150</v>
      </c>
      <c r="V75" s="413"/>
      <c r="W75" s="413">
        <f>SUBTOTAL(9,G6:H83,W6:X73)</f>
        <v>0</v>
      </c>
      <c r="X75" s="413"/>
      <c r="Y75" s="108"/>
      <c r="Z75" s="108"/>
      <c r="AA75" s="108"/>
      <c r="AB75" s="108"/>
      <c r="AC75" s="108"/>
      <c r="AD75" s="108"/>
      <c r="AE75" s="108"/>
    </row>
    <row r="76" spans="1:31" ht="12.75" customHeight="1">
      <c r="A76" s="388"/>
      <c r="B76" s="407" t="s">
        <v>999</v>
      </c>
      <c r="C76" s="407"/>
      <c r="D76" s="414"/>
      <c r="E76" s="604">
        <f>SUBTOTAL(9,E43:F75)</f>
        <v>11160</v>
      </c>
      <c r="F76" s="605"/>
      <c r="G76" s="604">
        <f>SUBTOTAL(9,G43:H75)</f>
        <v>0</v>
      </c>
      <c r="H76" s="605"/>
      <c r="I76" s="685"/>
      <c r="J76" s="686"/>
      <c r="K76" s="686"/>
      <c r="L76" s="686"/>
      <c r="M76" s="686"/>
      <c r="N76" s="686"/>
      <c r="O76" s="687"/>
      <c r="R76" s="77"/>
      <c r="S76" s="108"/>
      <c r="T76" s="108"/>
      <c r="U76" s="108"/>
      <c r="V76" s="108"/>
      <c r="W76" s="108"/>
      <c r="X76" s="108"/>
      <c r="Y76" s="54"/>
      <c r="Z76" s="54"/>
      <c r="AA76" s="54"/>
      <c r="AB76" s="54"/>
      <c r="AC76" s="54"/>
      <c r="AD76" s="54"/>
      <c r="AE76" s="54"/>
    </row>
    <row r="77" spans="1:31" ht="12.75" customHeight="1">
      <c r="A77" s="692" t="s">
        <v>1304</v>
      </c>
      <c r="B77" s="105" t="s">
        <v>1303</v>
      </c>
      <c r="C77" s="102"/>
      <c r="D77" s="117"/>
      <c r="E77" s="717">
        <v>220</v>
      </c>
      <c r="F77" s="718"/>
      <c r="G77" s="672">
        <f aca="true" t="shared" si="7" ref="G77:G82">IF(D77="","",ROUND(E77*$D$4,-1))</f>
      </c>
      <c r="H77" s="673"/>
      <c r="I77" s="442" t="s">
        <v>1978</v>
      </c>
      <c r="J77" s="442"/>
      <c r="K77" s="442"/>
      <c r="L77" s="442"/>
      <c r="M77" s="442"/>
      <c r="N77" s="442"/>
      <c r="O77" s="700"/>
      <c r="Q77" s="12"/>
      <c r="R77" s="519" t="s">
        <v>215</v>
      </c>
      <c r="S77" s="496"/>
      <c r="T77" s="496"/>
      <c r="U77" s="491" t="s">
        <v>996</v>
      </c>
      <c r="V77" s="491"/>
      <c r="W77" s="492" t="s">
        <v>997</v>
      </c>
      <c r="X77" s="492"/>
      <c r="Y77" s="496" t="s">
        <v>216</v>
      </c>
      <c r="Z77" s="496"/>
      <c r="AA77" s="496"/>
      <c r="AB77" s="496"/>
      <c r="AC77" s="496"/>
      <c r="AD77" s="496"/>
      <c r="AE77" s="497"/>
    </row>
    <row r="78" spans="1:31" ht="12.75" customHeight="1">
      <c r="A78" s="693"/>
      <c r="B78" s="104" t="s">
        <v>518</v>
      </c>
      <c r="C78" s="115"/>
      <c r="D78" s="122"/>
      <c r="E78" s="711">
        <v>160</v>
      </c>
      <c r="F78" s="712"/>
      <c r="G78" s="672">
        <f t="shared" si="7"/>
      </c>
      <c r="H78" s="673"/>
      <c r="I78" s="598" t="s">
        <v>1979</v>
      </c>
      <c r="J78" s="598"/>
      <c r="K78" s="598"/>
      <c r="L78" s="598"/>
      <c r="M78" s="598"/>
      <c r="N78" s="598"/>
      <c r="O78" s="599"/>
      <c r="P78" s="54"/>
      <c r="Q78" s="386" t="s">
        <v>2389</v>
      </c>
      <c r="R78" s="766" t="s">
        <v>2391</v>
      </c>
      <c r="S78" s="767"/>
      <c r="T78" s="768"/>
      <c r="U78" s="610">
        <v>1880</v>
      </c>
      <c r="V78" s="611"/>
      <c r="W78" s="604">
        <f>'防府市②・山口市③'!W19</f>
        <v>0</v>
      </c>
      <c r="X78" s="605"/>
      <c r="Y78" s="423" t="s">
        <v>2395</v>
      </c>
      <c r="Z78" s="424"/>
      <c r="AA78" s="424"/>
      <c r="AB78" s="424"/>
      <c r="AC78" s="424"/>
      <c r="AD78" s="424"/>
      <c r="AE78" s="425"/>
    </row>
    <row r="79" spans="1:31" ht="12.75" customHeight="1">
      <c r="A79" s="693"/>
      <c r="B79" s="104" t="s">
        <v>575</v>
      </c>
      <c r="C79" s="115"/>
      <c r="D79" s="122"/>
      <c r="E79" s="711">
        <v>170</v>
      </c>
      <c r="F79" s="712"/>
      <c r="G79" s="672">
        <f t="shared" si="7"/>
      </c>
      <c r="H79" s="673"/>
      <c r="I79" s="598" t="s">
        <v>1980</v>
      </c>
      <c r="J79" s="598"/>
      <c r="K79" s="598"/>
      <c r="L79" s="598"/>
      <c r="M79" s="598"/>
      <c r="N79" s="598"/>
      <c r="O79" s="599"/>
      <c r="Q79" s="388"/>
      <c r="R79" s="406" t="s">
        <v>999</v>
      </c>
      <c r="S79" s="407"/>
      <c r="T79" s="408"/>
      <c r="U79" s="604">
        <f>SUBTOTAL(9,U78:V78)</f>
        <v>1880</v>
      </c>
      <c r="V79" s="605"/>
      <c r="W79" s="771">
        <f>SUBTOTAL(9,W78:X78)</f>
        <v>0</v>
      </c>
      <c r="X79" s="772"/>
      <c r="Y79" s="616" t="s">
        <v>2392</v>
      </c>
      <c r="Z79" s="501"/>
      <c r="AA79" s="501"/>
      <c r="AB79" s="501"/>
      <c r="AC79" s="501"/>
      <c r="AD79" s="501"/>
      <c r="AE79" s="617"/>
    </row>
    <row r="80" spans="1:31" ht="12.75" customHeight="1">
      <c r="A80" s="693"/>
      <c r="B80" s="104" t="s">
        <v>576</v>
      </c>
      <c r="C80" s="106"/>
      <c r="D80" s="123"/>
      <c r="E80" s="713">
        <v>0</v>
      </c>
      <c r="F80" s="714"/>
      <c r="G80" s="672">
        <f t="shared" si="7"/>
      </c>
      <c r="H80" s="673"/>
      <c r="I80" s="598" t="s">
        <v>1981</v>
      </c>
      <c r="J80" s="598"/>
      <c r="K80" s="598"/>
      <c r="L80" s="598"/>
      <c r="M80" s="598"/>
      <c r="N80" s="598"/>
      <c r="O80" s="599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1:31" ht="12.75" customHeight="1">
      <c r="A81" s="693"/>
      <c r="B81" s="104" t="s">
        <v>577</v>
      </c>
      <c r="C81" s="115"/>
      <c r="D81" s="122"/>
      <c r="E81" s="713">
        <v>0</v>
      </c>
      <c r="F81" s="714"/>
      <c r="G81" s="672">
        <f t="shared" si="7"/>
      </c>
      <c r="H81" s="673"/>
      <c r="I81" s="598" t="s">
        <v>1982</v>
      </c>
      <c r="J81" s="598"/>
      <c r="K81" s="598"/>
      <c r="L81" s="598"/>
      <c r="M81" s="598"/>
      <c r="N81" s="598"/>
      <c r="O81" s="599"/>
      <c r="Q81" s="523" t="s">
        <v>2390</v>
      </c>
      <c r="R81" s="499"/>
      <c r="S81" s="499"/>
      <c r="T81" s="524"/>
      <c r="U81" s="769">
        <f>SUBTOTAL(9,U78:V79)</f>
        <v>1880</v>
      </c>
      <c r="V81" s="770"/>
      <c r="W81" s="769">
        <f>SUBTOTAL(9,W78:X79)</f>
        <v>0</v>
      </c>
      <c r="X81" s="770"/>
      <c r="Y81" s="54"/>
      <c r="Z81" s="54"/>
      <c r="AA81" s="54"/>
      <c r="AB81" s="54"/>
      <c r="AC81" s="54"/>
      <c r="AD81" s="54"/>
      <c r="AE81" s="54"/>
    </row>
    <row r="82" spans="1:31" ht="12.75" customHeight="1">
      <c r="A82" s="693"/>
      <c r="B82" s="103" t="s">
        <v>578</v>
      </c>
      <c r="C82" s="116"/>
      <c r="D82" s="124"/>
      <c r="E82" s="719">
        <v>0</v>
      </c>
      <c r="F82" s="720"/>
      <c r="G82" s="672">
        <f t="shared" si="7"/>
      </c>
      <c r="H82" s="673"/>
      <c r="I82" s="715" t="s">
        <v>1983</v>
      </c>
      <c r="J82" s="715"/>
      <c r="K82" s="715"/>
      <c r="L82" s="715"/>
      <c r="M82" s="715"/>
      <c r="N82" s="715"/>
      <c r="O82" s="716"/>
      <c r="P82" s="54"/>
      <c r="Q82" s="697" t="s">
        <v>2396</v>
      </c>
      <c r="R82" s="698"/>
      <c r="S82" s="698"/>
      <c r="T82" s="699"/>
      <c r="U82" s="413">
        <f>SUM('山口市①'!U71,U75,U81)</f>
        <v>74380</v>
      </c>
      <c r="V82" s="413"/>
      <c r="W82" s="696">
        <f>SUM('山口市①'!W71,W75,W81)</f>
        <v>0</v>
      </c>
      <c r="X82" s="696"/>
      <c r="Y82" s="54"/>
      <c r="Z82" s="54"/>
      <c r="AA82" s="54"/>
      <c r="AB82" s="54"/>
      <c r="AC82" s="54"/>
      <c r="AD82" s="54"/>
      <c r="AE82" s="54"/>
    </row>
    <row r="83" spans="1:31" ht="12.75" customHeight="1">
      <c r="A83" s="694"/>
      <c r="B83" s="474" t="s">
        <v>999</v>
      </c>
      <c r="C83" s="475"/>
      <c r="D83" s="476"/>
      <c r="E83" s="604">
        <f>SUBTOTAL(9,E77:F82)</f>
        <v>550</v>
      </c>
      <c r="F83" s="605"/>
      <c r="G83" s="604">
        <f>SUBTOTAL(9,G77:H82)</f>
        <v>0</v>
      </c>
      <c r="H83" s="605"/>
      <c r="I83" s="616"/>
      <c r="J83" s="501"/>
      <c r="K83" s="501"/>
      <c r="L83" s="501"/>
      <c r="M83" s="501"/>
      <c r="N83" s="501"/>
      <c r="O83" s="617"/>
      <c r="P83" s="54"/>
      <c r="Y83" s="54"/>
      <c r="Z83" s="54"/>
      <c r="AA83" s="54"/>
      <c r="AB83" s="54"/>
      <c r="AC83" s="54"/>
      <c r="AD83" s="54"/>
      <c r="AE83" s="54"/>
    </row>
    <row r="84" spans="1:31" ht="12.75" customHeight="1">
      <c r="A84" s="13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:31" ht="12.75" customHeight="1">
      <c r="A85" s="695" t="str">
        <f>'集計表'!A131</f>
        <v>株式会社毎日メディアサービス山口</v>
      </c>
      <c r="B85" s="695"/>
      <c r="C85" s="695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</row>
    <row r="86" ht="12.75" customHeight="1"/>
    <row r="87" ht="12.75" customHeight="1"/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password="DE98" sheet="1"/>
  <protectedRanges>
    <protectedRange sqref="D4" name="範囲1"/>
    <protectedRange sqref="W6:X19 T6:T19" name="範囲1_1_1"/>
    <protectedRange sqref="T44:T59 W44:X59 W61:X61 T21:T42 W21:X42 W63:X72 T61:T72" name="範囲1_1_2"/>
    <protectedRange sqref="D77:D82 A85 A82" name="範囲1_3"/>
    <protectedRange sqref="G77:H82 G43:H75" name="範囲1_1_5"/>
    <protectedRange sqref="D43:D75" name="範囲1_7"/>
    <protectedRange sqref="G23:H41" name="範囲1_1_1_1"/>
    <protectedRange sqref="D23:D41" name="範囲1_4_1"/>
    <protectedRange sqref="G6:H21" name="範囲1_1_3_1"/>
    <protectedRange sqref="D6:D21" name="範囲1_5_1"/>
  </protectedRanges>
  <mergeCells count="521">
    <mergeCell ref="W81:X81"/>
    <mergeCell ref="U81:V81"/>
    <mergeCell ref="Q81:T81"/>
    <mergeCell ref="R79:T79"/>
    <mergeCell ref="U79:V79"/>
    <mergeCell ref="W79:X79"/>
    <mergeCell ref="Y79:AE79"/>
    <mergeCell ref="Q78:Q79"/>
    <mergeCell ref="R78:T78"/>
    <mergeCell ref="R77:T77"/>
    <mergeCell ref="U77:V77"/>
    <mergeCell ref="W77:X77"/>
    <mergeCell ref="Y77:AE77"/>
    <mergeCell ref="U78:V78"/>
    <mergeCell ref="W78:X78"/>
    <mergeCell ref="Y78:AE78"/>
    <mergeCell ref="W44:X44"/>
    <mergeCell ref="W45:X45"/>
    <mergeCell ref="I67:O67"/>
    <mergeCell ref="E58:F58"/>
    <mergeCell ref="G51:H51"/>
    <mergeCell ref="G49:H49"/>
    <mergeCell ref="E55:F55"/>
    <mergeCell ref="I56:O56"/>
    <mergeCell ref="U47:V47"/>
    <mergeCell ref="E56:F56"/>
    <mergeCell ref="G34:H34"/>
    <mergeCell ref="E39:F39"/>
    <mergeCell ref="G69:H69"/>
    <mergeCell ref="E46:F46"/>
    <mergeCell ref="E35:F35"/>
    <mergeCell ref="G35:H35"/>
    <mergeCell ref="E65:F65"/>
    <mergeCell ref="G44:H44"/>
    <mergeCell ref="E44:F44"/>
    <mergeCell ref="R43:T43"/>
    <mergeCell ref="W43:X43"/>
    <mergeCell ref="W33:X33"/>
    <mergeCell ref="U43:V43"/>
    <mergeCell ref="U30:V30"/>
    <mergeCell ref="G43:H43"/>
    <mergeCell ref="I43:O43"/>
    <mergeCell ref="U40:V40"/>
    <mergeCell ref="U35:V35"/>
    <mergeCell ref="U38:V38"/>
    <mergeCell ref="B22:D22"/>
    <mergeCell ref="E15:F15"/>
    <mergeCell ref="E17:F17"/>
    <mergeCell ref="E19:F19"/>
    <mergeCell ref="W37:X37"/>
    <mergeCell ref="U32:V32"/>
    <mergeCell ref="U28:V28"/>
    <mergeCell ref="W25:X25"/>
    <mergeCell ref="W36:X36"/>
    <mergeCell ref="E30:F30"/>
    <mergeCell ref="E53:F53"/>
    <mergeCell ref="E16:F16"/>
    <mergeCell ref="G16:H16"/>
    <mergeCell ref="I16:O16"/>
    <mergeCell ref="E18:F18"/>
    <mergeCell ref="G18:H18"/>
    <mergeCell ref="I33:O33"/>
    <mergeCell ref="E31:F31"/>
    <mergeCell ref="G39:H39"/>
    <mergeCell ref="I35:O35"/>
    <mergeCell ref="E63:F63"/>
    <mergeCell ref="B76:D76"/>
    <mergeCell ref="E76:F76"/>
    <mergeCell ref="G66:H66"/>
    <mergeCell ref="G63:H63"/>
    <mergeCell ref="G62:H62"/>
    <mergeCell ref="E70:F70"/>
    <mergeCell ref="G75:H75"/>
    <mergeCell ref="E68:F68"/>
    <mergeCell ref="E67:F67"/>
    <mergeCell ref="I57:O57"/>
    <mergeCell ref="U55:V55"/>
    <mergeCell ref="Q44:Q60"/>
    <mergeCell ref="I50:O50"/>
    <mergeCell ref="G53:H53"/>
    <mergeCell ref="U44:V44"/>
    <mergeCell ref="G56:H56"/>
    <mergeCell ref="G54:H54"/>
    <mergeCell ref="I59:O59"/>
    <mergeCell ref="U48:V48"/>
    <mergeCell ref="E51:F51"/>
    <mergeCell ref="E52:F52"/>
    <mergeCell ref="G50:H50"/>
    <mergeCell ref="E50:F50"/>
    <mergeCell ref="E47:F47"/>
    <mergeCell ref="G47:H47"/>
    <mergeCell ref="E48:F48"/>
    <mergeCell ref="I51:O51"/>
    <mergeCell ref="E49:F49"/>
    <mergeCell ref="W46:X46"/>
    <mergeCell ref="Q21:Q43"/>
    <mergeCell ref="U25:V25"/>
    <mergeCell ref="U23:V23"/>
    <mergeCell ref="W42:X42"/>
    <mergeCell ref="U36:V36"/>
    <mergeCell ref="U41:V41"/>
    <mergeCell ref="U24:V24"/>
    <mergeCell ref="W28:X28"/>
    <mergeCell ref="W32:X32"/>
    <mergeCell ref="U39:V39"/>
    <mergeCell ref="U45:V45"/>
    <mergeCell ref="U42:V42"/>
    <mergeCell ref="E28:F28"/>
    <mergeCell ref="G31:H31"/>
    <mergeCell ref="G38:H38"/>
    <mergeCell ref="U37:V37"/>
    <mergeCell ref="U31:V31"/>
    <mergeCell ref="U33:V33"/>
    <mergeCell ref="E32:F32"/>
    <mergeCell ref="E33:F33"/>
    <mergeCell ref="G28:H28"/>
    <mergeCell ref="E29:F29"/>
    <mergeCell ref="E41:F41"/>
    <mergeCell ref="G40:H40"/>
    <mergeCell ref="G33:H33"/>
    <mergeCell ref="G37:H37"/>
    <mergeCell ref="E36:F36"/>
    <mergeCell ref="E38:F38"/>
    <mergeCell ref="E34:F34"/>
    <mergeCell ref="E37:F37"/>
    <mergeCell ref="E40:F40"/>
    <mergeCell ref="G30:H30"/>
    <mergeCell ref="B42:D42"/>
    <mergeCell ref="E24:F24"/>
    <mergeCell ref="U26:V26"/>
    <mergeCell ref="G41:H41"/>
    <mergeCell ref="E27:F27"/>
    <mergeCell ref="G27:H27"/>
    <mergeCell ref="I38:O38"/>
    <mergeCell ref="G29:H29"/>
    <mergeCell ref="I29:O29"/>
    <mergeCell ref="G17:H17"/>
    <mergeCell ref="I17:O17"/>
    <mergeCell ref="E22:F22"/>
    <mergeCell ref="E21:F21"/>
    <mergeCell ref="E20:F20"/>
    <mergeCell ref="E25:F25"/>
    <mergeCell ref="G26:H26"/>
    <mergeCell ref="G19:H19"/>
    <mergeCell ref="I19:O19"/>
    <mergeCell ref="R21:S21"/>
    <mergeCell ref="G20:H20"/>
    <mergeCell ref="G13:H13"/>
    <mergeCell ref="I8:O8"/>
    <mergeCell ref="I10:O10"/>
    <mergeCell ref="U20:V20"/>
    <mergeCell ref="U22:V22"/>
    <mergeCell ref="U21:V21"/>
    <mergeCell ref="U19:V19"/>
    <mergeCell ref="R20:T20"/>
    <mergeCell ref="E23:F23"/>
    <mergeCell ref="R22:S22"/>
    <mergeCell ref="R23:S23"/>
    <mergeCell ref="G21:H21"/>
    <mergeCell ref="Q6:Q20"/>
    <mergeCell ref="E26:F26"/>
    <mergeCell ref="I26:O26"/>
    <mergeCell ref="G24:H24"/>
    <mergeCell ref="R24:S24"/>
    <mergeCell ref="I24:O24"/>
    <mergeCell ref="Y37:AE37"/>
    <mergeCell ref="Y24:AE24"/>
    <mergeCell ref="Y32:AE32"/>
    <mergeCell ref="Y26:AE26"/>
    <mergeCell ref="Y31:AE31"/>
    <mergeCell ref="W22:X22"/>
    <mergeCell ref="W23:X23"/>
    <mergeCell ref="I28:O28"/>
    <mergeCell ref="W34:X34"/>
    <mergeCell ref="U34:V34"/>
    <mergeCell ref="W27:X27"/>
    <mergeCell ref="U29:V29"/>
    <mergeCell ref="W31:X31"/>
    <mergeCell ref="I27:O27"/>
    <mergeCell ref="I25:O25"/>
    <mergeCell ref="Y22:AE22"/>
    <mergeCell ref="Y36:AE36"/>
    <mergeCell ref="Y34:AE34"/>
    <mergeCell ref="U27:V27"/>
    <mergeCell ref="W29:X29"/>
    <mergeCell ref="Y29:AE29"/>
    <mergeCell ref="W35:X35"/>
    <mergeCell ref="Y30:AE30"/>
    <mergeCell ref="Y33:AE33"/>
    <mergeCell ref="Y35:AE35"/>
    <mergeCell ref="Y23:AE23"/>
    <mergeCell ref="Y25:AE25"/>
    <mergeCell ref="Y27:AE27"/>
    <mergeCell ref="Y28:AE28"/>
    <mergeCell ref="W24:X24"/>
    <mergeCell ref="W30:X30"/>
    <mergeCell ref="W26:X26"/>
    <mergeCell ref="Y43:AE43"/>
    <mergeCell ref="W38:X38"/>
    <mergeCell ref="W39:X39"/>
    <mergeCell ref="Y38:AE38"/>
    <mergeCell ref="Y39:AE39"/>
    <mergeCell ref="Y41:AE41"/>
    <mergeCell ref="Y42:AE42"/>
    <mergeCell ref="W41:X41"/>
    <mergeCell ref="Y40:AE40"/>
    <mergeCell ref="W40:X40"/>
    <mergeCell ref="Y16:AE16"/>
    <mergeCell ref="Y15:AE15"/>
    <mergeCell ref="W18:X18"/>
    <mergeCell ref="W17:X17"/>
    <mergeCell ref="Y18:AE18"/>
    <mergeCell ref="U16:V16"/>
    <mergeCell ref="U17:V17"/>
    <mergeCell ref="W15:X15"/>
    <mergeCell ref="Y17:AE17"/>
    <mergeCell ref="U18:V18"/>
    <mergeCell ref="B7:C7"/>
    <mergeCell ref="I7:O7"/>
    <mergeCell ref="U7:V7"/>
    <mergeCell ref="W13:X13"/>
    <mergeCell ref="U14:V14"/>
    <mergeCell ref="R10:S10"/>
    <mergeCell ref="U11:V11"/>
    <mergeCell ref="R12:S12"/>
    <mergeCell ref="W10:X10"/>
    <mergeCell ref="R7:S7"/>
    <mergeCell ref="E12:F12"/>
    <mergeCell ref="G12:H12"/>
    <mergeCell ref="G10:H10"/>
    <mergeCell ref="E9:F9"/>
    <mergeCell ref="G8:H8"/>
    <mergeCell ref="E8:F8"/>
    <mergeCell ref="E11:F11"/>
    <mergeCell ref="E7:F7"/>
    <mergeCell ref="R11:S11"/>
    <mergeCell ref="E14:F14"/>
    <mergeCell ref="G11:H11"/>
    <mergeCell ref="D4:F4"/>
    <mergeCell ref="E5:F5"/>
    <mergeCell ref="E13:F13"/>
    <mergeCell ref="E10:F10"/>
    <mergeCell ref="E6:F6"/>
    <mergeCell ref="G5:H5"/>
    <mergeCell ref="B5:D5"/>
    <mergeCell ref="G6:H6"/>
    <mergeCell ref="A2:C2"/>
    <mergeCell ref="D1:AB1"/>
    <mergeCell ref="A4:C4"/>
    <mergeCell ref="A1:C1"/>
    <mergeCell ref="A3:C3"/>
    <mergeCell ref="D3:V3"/>
    <mergeCell ref="F2:I2"/>
    <mergeCell ref="L2:O2"/>
    <mergeCell ref="AC4:AD4"/>
    <mergeCell ref="U6:V6"/>
    <mergeCell ref="Y5:AE5"/>
    <mergeCell ref="W5:X5"/>
    <mergeCell ref="W3:X3"/>
    <mergeCell ref="Y3:AD3"/>
    <mergeCell ref="Y19:AE19"/>
    <mergeCell ref="D2:E2"/>
    <mergeCell ref="Y7:AE7"/>
    <mergeCell ref="Y2:AE2"/>
    <mergeCell ref="Y6:AE6"/>
    <mergeCell ref="W8:X8"/>
    <mergeCell ref="R5:T5"/>
    <mergeCell ref="R2:T2"/>
    <mergeCell ref="U5:V5"/>
    <mergeCell ref="Z4:AA4"/>
    <mergeCell ref="Y20:AE20"/>
    <mergeCell ref="W16:X16"/>
    <mergeCell ref="W20:X20"/>
    <mergeCell ref="AC1:AE1"/>
    <mergeCell ref="Y12:AE12"/>
    <mergeCell ref="W9:X9"/>
    <mergeCell ref="W12:X12"/>
    <mergeCell ref="W11:X11"/>
    <mergeCell ref="W7:X7"/>
    <mergeCell ref="W2:X2"/>
    <mergeCell ref="W6:X6"/>
    <mergeCell ref="W21:X21"/>
    <mergeCell ref="Y9:AE9"/>
    <mergeCell ref="Y8:AE8"/>
    <mergeCell ref="R9:S9"/>
    <mergeCell ref="U10:V10"/>
    <mergeCell ref="R15:S15"/>
    <mergeCell ref="R13:S13"/>
    <mergeCell ref="Y21:AE21"/>
    <mergeCell ref="W19:X19"/>
    <mergeCell ref="U15:V15"/>
    <mergeCell ref="R8:S8"/>
    <mergeCell ref="U9:V9"/>
    <mergeCell ref="U8:V8"/>
    <mergeCell ref="I5:O5"/>
    <mergeCell ref="I6:O6"/>
    <mergeCell ref="R6:S6"/>
    <mergeCell ref="I11:O11"/>
    <mergeCell ref="Y13:AE13"/>
    <mergeCell ref="Y14:AE14"/>
    <mergeCell ref="Y11:AE11"/>
    <mergeCell ref="Y10:AE10"/>
    <mergeCell ref="I9:O9"/>
    <mergeCell ref="U13:V13"/>
    <mergeCell ref="U12:V12"/>
    <mergeCell ref="W14:X14"/>
    <mergeCell ref="G7:H7"/>
    <mergeCell ref="G9:H9"/>
    <mergeCell ref="R14:S14"/>
    <mergeCell ref="R19:S19"/>
    <mergeCell ref="R18:S18"/>
    <mergeCell ref="R17:S17"/>
    <mergeCell ref="G15:H15"/>
    <mergeCell ref="I13:O13"/>
    <mergeCell ref="I15:O15"/>
    <mergeCell ref="I12:O12"/>
    <mergeCell ref="G14:H14"/>
    <mergeCell ref="G25:H25"/>
    <mergeCell ref="I22:O22"/>
    <mergeCell ref="G23:H23"/>
    <mergeCell ref="I21:O21"/>
    <mergeCell ref="I18:O18"/>
    <mergeCell ref="I14:O14"/>
    <mergeCell ref="G22:H22"/>
    <mergeCell ref="I23:O23"/>
    <mergeCell ref="I20:O20"/>
    <mergeCell ref="G32:H32"/>
    <mergeCell ref="G36:H36"/>
    <mergeCell ref="I45:O45"/>
    <mergeCell ref="G42:H42"/>
    <mergeCell ref="I49:O49"/>
    <mergeCell ref="G46:H46"/>
    <mergeCell ref="I39:O39"/>
    <mergeCell ref="G45:H45"/>
    <mergeCell ref="G48:H48"/>
    <mergeCell ref="I44:O44"/>
    <mergeCell ref="I30:O30"/>
    <mergeCell ref="I41:O41"/>
    <mergeCell ref="I34:O34"/>
    <mergeCell ref="I36:O36"/>
    <mergeCell ref="I40:O40"/>
    <mergeCell ref="I31:O31"/>
    <mergeCell ref="I32:O32"/>
    <mergeCell ref="I37:O37"/>
    <mergeCell ref="E61:F61"/>
    <mergeCell ref="E64:F64"/>
    <mergeCell ref="E62:F62"/>
    <mergeCell ref="E43:F43"/>
    <mergeCell ref="E59:F59"/>
    <mergeCell ref="I63:O63"/>
    <mergeCell ref="I55:O55"/>
    <mergeCell ref="I47:O47"/>
    <mergeCell ref="I46:O46"/>
    <mergeCell ref="I61:O61"/>
    <mergeCell ref="E66:F66"/>
    <mergeCell ref="E73:F73"/>
    <mergeCell ref="E71:F71"/>
    <mergeCell ref="E74:F74"/>
    <mergeCell ref="G73:H73"/>
    <mergeCell ref="G71:H71"/>
    <mergeCell ref="E72:F72"/>
    <mergeCell ref="G74:H74"/>
    <mergeCell ref="G72:H72"/>
    <mergeCell ref="E69:F69"/>
    <mergeCell ref="U46:V46"/>
    <mergeCell ref="E57:F57"/>
    <mergeCell ref="I66:O66"/>
    <mergeCell ref="E42:F42"/>
    <mergeCell ref="E45:F45"/>
    <mergeCell ref="E54:F54"/>
    <mergeCell ref="G57:H57"/>
    <mergeCell ref="I42:O42"/>
    <mergeCell ref="E60:F60"/>
    <mergeCell ref="U53:V53"/>
    <mergeCell ref="W52:X52"/>
    <mergeCell ref="U52:V52"/>
    <mergeCell ref="U54:V54"/>
    <mergeCell ref="R60:T60"/>
    <mergeCell ref="G55:H55"/>
    <mergeCell ref="G52:H52"/>
    <mergeCell ref="G59:H59"/>
    <mergeCell ref="I58:O58"/>
    <mergeCell ref="W55:X55"/>
    <mergeCell ref="G58:H58"/>
    <mergeCell ref="W49:X49"/>
    <mergeCell ref="W50:X50"/>
    <mergeCell ref="U50:V50"/>
    <mergeCell ref="W51:X51"/>
    <mergeCell ref="U49:V49"/>
    <mergeCell ref="U51:V51"/>
    <mergeCell ref="W48:X48"/>
    <mergeCell ref="W47:X47"/>
    <mergeCell ref="Y68:AE68"/>
    <mergeCell ref="W67:X67"/>
    <mergeCell ref="W65:X65"/>
    <mergeCell ref="Y61:AE61"/>
    <mergeCell ref="Y67:AE67"/>
    <mergeCell ref="W68:X68"/>
    <mergeCell ref="W62:X62"/>
    <mergeCell ref="Y53:AE53"/>
    <mergeCell ref="Y54:AE54"/>
    <mergeCell ref="W54:X54"/>
    <mergeCell ref="W53:X53"/>
    <mergeCell ref="Y55:AE55"/>
    <mergeCell ref="U63:V63"/>
    <mergeCell ref="U56:V56"/>
    <mergeCell ref="U62:V62"/>
    <mergeCell ref="U59:V59"/>
    <mergeCell ref="Y60:AE60"/>
    <mergeCell ref="Y57:AE57"/>
    <mergeCell ref="Y44:AE44"/>
    <mergeCell ref="Y45:AE45"/>
    <mergeCell ref="Y46:AE46"/>
    <mergeCell ref="Y47:AE47"/>
    <mergeCell ref="Y48:AE48"/>
    <mergeCell ref="Y52:AE52"/>
    <mergeCell ref="Y50:AE50"/>
    <mergeCell ref="Y49:AE49"/>
    <mergeCell ref="Y51:AE51"/>
    <mergeCell ref="W57:X57"/>
    <mergeCell ref="W58:X58"/>
    <mergeCell ref="U61:V61"/>
    <mergeCell ref="W60:X60"/>
    <mergeCell ref="U57:V57"/>
    <mergeCell ref="W56:X56"/>
    <mergeCell ref="U58:V58"/>
    <mergeCell ref="U60:V60"/>
    <mergeCell ref="Y66:AE66"/>
    <mergeCell ref="W63:X63"/>
    <mergeCell ref="Y58:AE58"/>
    <mergeCell ref="Y59:AE59"/>
    <mergeCell ref="W59:X59"/>
    <mergeCell ref="Y64:AE64"/>
    <mergeCell ref="Y65:AE65"/>
    <mergeCell ref="W61:X61"/>
    <mergeCell ref="Y63:AE63"/>
    <mergeCell ref="Y62:AE62"/>
    <mergeCell ref="Y56:AE56"/>
    <mergeCell ref="U69:V69"/>
    <mergeCell ref="U65:V65"/>
    <mergeCell ref="U66:V66"/>
    <mergeCell ref="U67:V67"/>
    <mergeCell ref="U64:V64"/>
    <mergeCell ref="W66:X66"/>
    <mergeCell ref="Y69:AE69"/>
    <mergeCell ref="W69:X69"/>
    <mergeCell ref="U68:V68"/>
    <mergeCell ref="B83:D83"/>
    <mergeCell ref="E77:F77"/>
    <mergeCell ref="G77:H77"/>
    <mergeCell ref="E81:F81"/>
    <mergeCell ref="G81:H81"/>
    <mergeCell ref="E83:F83"/>
    <mergeCell ref="G80:H80"/>
    <mergeCell ref="E82:F82"/>
    <mergeCell ref="G82:H82"/>
    <mergeCell ref="G78:H78"/>
    <mergeCell ref="G76:H76"/>
    <mergeCell ref="I78:O78"/>
    <mergeCell ref="E80:F80"/>
    <mergeCell ref="I80:O80"/>
    <mergeCell ref="I82:O82"/>
    <mergeCell ref="I81:O81"/>
    <mergeCell ref="E79:F79"/>
    <mergeCell ref="E75:F75"/>
    <mergeCell ref="U75:V75"/>
    <mergeCell ref="I83:O83"/>
    <mergeCell ref="G83:H83"/>
    <mergeCell ref="U72:V72"/>
    <mergeCell ref="U73:V73"/>
    <mergeCell ref="I79:O79"/>
    <mergeCell ref="G79:H79"/>
    <mergeCell ref="I72:O72"/>
    <mergeCell ref="I74:O74"/>
    <mergeCell ref="G60:H60"/>
    <mergeCell ref="U70:V70"/>
    <mergeCell ref="U82:V82"/>
    <mergeCell ref="I71:O71"/>
    <mergeCell ref="E78:F78"/>
    <mergeCell ref="I64:O64"/>
    <mergeCell ref="G65:H65"/>
    <mergeCell ref="G67:H67"/>
    <mergeCell ref="I70:O70"/>
    <mergeCell ref="U71:V71"/>
    <mergeCell ref="G64:H64"/>
    <mergeCell ref="G68:H68"/>
    <mergeCell ref="I73:O73"/>
    <mergeCell ref="R73:T73"/>
    <mergeCell ref="I68:O68"/>
    <mergeCell ref="I65:O65"/>
    <mergeCell ref="I69:O69"/>
    <mergeCell ref="G70:H70"/>
    <mergeCell ref="Q61:Q73"/>
    <mergeCell ref="G61:H61"/>
    <mergeCell ref="Y73:AE73"/>
    <mergeCell ref="W73:X73"/>
    <mergeCell ref="Y72:AE72"/>
    <mergeCell ref="W72:X72"/>
    <mergeCell ref="Y71:AE71"/>
    <mergeCell ref="Y70:AE70"/>
    <mergeCell ref="W71:X71"/>
    <mergeCell ref="I48:O48"/>
    <mergeCell ref="I53:O53"/>
    <mergeCell ref="I54:O54"/>
    <mergeCell ref="Q82:T82"/>
    <mergeCell ref="I62:O62"/>
    <mergeCell ref="I76:O76"/>
    <mergeCell ref="I77:O77"/>
    <mergeCell ref="I75:O75"/>
    <mergeCell ref="I52:O52"/>
    <mergeCell ref="I60:O60"/>
    <mergeCell ref="A6:A22"/>
    <mergeCell ref="A23:A42"/>
    <mergeCell ref="A43:A76"/>
    <mergeCell ref="A77:A83"/>
    <mergeCell ref="A85:AE85"/>
    <mergeCell ref="W70:X70"/>
    <mergeCell ref="Q75:T75"/>
    <mergeCell ref="W82:X82"/>
    <mergeCell ref="W75:X75"/>
    <mergeCell ref="W64:X6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9" r:id="rId1"/>
  <headerFooter alignWithMargins="0">
    <oddFooter>&amp;R&amp;"MS UI Gothic,標準"&amp;10&amp;P／&amp;N</oddFooter>
  </headerFooter>
  <rowBreaks count="1" manualBreakCount="1">
    <brk id="85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316</v>
      </c>
      <c r="B1" s="161"/>
      <c r="C1" s="161"/>
      <c r="D1" s="500" t="s">
        <v>692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660</v>
      </c>
      <c r="L2" s="513">
        <f>'集計表'!M2</f>
        <v>-1</v>
      </c>
      <c r="M2" s="514"/>
      <c r="N2" s="514"/>
      <c r="O2" s="514"/>
      <c r="P2" s="73" t="s">
        <v>984</v>
      </c>
      <c r="Q2" s="6" t="s">
        <v>693</v>
      </c>
      <c r="R2" s="498">
        <f>'集計表'!S2</f>
        <v>0</v>
      </c>
      <c r="S2" s="498"/>
      <c r="T2" s="7" t="s">
        <v>694</v>
      </c>
      <c r="U2" s="8" t="s">
        <v>695</v>
      </c>
      <c r="V2" s="493" t="s">
        <v>696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992</v>
      </c>
      <c r="Z4" s="501"/>
      <c r="AA4" s="11" t="s">
        <v>661</v>
      </c>
      <c r="AB4" s="502">
        <f>SUM(W76)</f>
        <v>0</v>
      </c>
      <c r="AC4" s="501"/>
      <c r="AD4" s="501"/>
      <c r="AE4" s="9" t="s">
        <v>697</v>
      </c>
    </row>
    <row r="5" spans="1:31" ht="12.75" customHeight="1">
      <c r="A5" s="12"/>
      <c r="B5" s="519" t="s">
        <v>215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1595</v>
      </c>
      <c r="J5" s="496"/>
      <c r="K5" s="496"/>
      <c r="L5" s="496"/>
      <c r="M5" s="496"/>
      <c r="N5" s="496"/>
      <c r="O5" s="497"/>
      <c r="Q5" s="12"/>
      <c r="R5" s="519" t="s">
        <v>1596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1595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123</v>
      </c>
      <c r="B6" s="399" t="s">
        <v>1597</v>
      </c>
      <c r="C6" s="400"/>
      <c r="D6" s="59"/>
      <c r="E6" s="641">
        <v>300</v>
      </c>
      <c r="F6" s="642"/>
      <c r="G6" s="780">
        <f aca="true" t="shared" si="0" ref="G6:G11">IF(D6="","",ROUND(E6*$D$4,-1))</f>
      </c>
      <c r="H6" s="781"/>
      <c r="I6" s="516" t="s">
        <v>1598</v>
      </c>
      <c r="J6" s="517"/>
      <c r="K6" s="517"/>
      <c r="L6" s="517"/>
      <c r="M6" s="517"/>
      <c r="N6" s="517"/>
      <c r="O6" s="518"/>
      <c r="Q6" s="386" t="s">
        <v>115</v>
      </c>
      <c r="R6" s="399" t="s">
        <v>1599</v>
      </c>
      <c r="S6" s="400"/>
      <c r="T6" s="59"/>
      <c r="U6" s="610">
        <v>500</v>
      </c>
      <c r="V6" s="611"/>
      <c r="W6" s="610">
        <f aca="true" t="shared" si="1" ref="W6:W13">IF(T6="","",ROUND(U6*$D$4,-1))</f>
      </c>
      <c r="X6" s="611"/>
      <c r="Y6" s="423" t="s">
        <v>632</v>
      </c>
      <c r="Z6" s="424"/>
      <c r="AA6" s="424"/>
      <c r="AB6" s="424"/>
      <c r="AC6" s="424"/>
      <c r="AD6" s="424"/>
      <c r="AE6" s="425"/>
    </row>
    <row r="7" spans="1:31" ht="12.75" customHeight="1">
      <c r="A7" s="387"/>
      <c r="B7" s="555" t="s">
        <v>1600</v>
      </c>
      <c r="C7" s="556"/>
      <c r="D7" s="65"/>
      <c r="E7" s="606">
        <v>260</v>
      </c>
      <c r="F7" s="607"/>
      <c r="G7" s="606">
        <f t="shared" si="0"/>
      </c>
      <c r="H7" s="607"/>
      <c r="I7" s="484" t="s">
        <v>1601</v>
      </c>
      <c r="J7" s="485"/>
      <c r="K7" s="485"/>
      <c r="L7" s="485"/>
      <c r="M7" s="485"/>
      <c r="N7" s="485"/>
      <c r="O7" s="486"/>
      <c r="Q7" s="387"/>
      <c r="R7" s="392" t="s">
        <v>1602</v>
      </c>
      <c r="S7" s="381"/>
      <c r="T7" s="60"/>
      <c r="U7" s="610">
        <v>690</v>
      </c>
      <c r="V7" s="611"/>
      <c r="W7" s="610">
        <f t="shared" si="1"/>
      </c>
      <c r="X7" s="611"/>
      <c r="Y7" s="423" t="s">
        <v>633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392" t="s">
        <v>1603</v>
      </c>
      <c r="C8" s="381"/>
      <c r="D8" s="96"/>
      <c r="E8" s="610">
        <v>310</v>
      </c>
      <c r="F8" s="611"/>
      <c r="G8" s="780">
        <f t="shared" si="0"/>
      </c>
      <c r="H8" s="781"/>
      <c r="I8" s="423" t="s">
        <v>2404</v>
      </c>
      <c r="J8" s="424"/>
      <c r="K8" s="424"/>
      <c r="L8" s="424"/>
      <c r="M8" s="424"/>
      <c r="N8" s="424"/>
      <c r="O8" s="425"/>
      <c r="Q8" s="387"/>
      <c r="R8" s="392" t="s">
        <v>1604</v>
      </c>
      <c r="S8" s="381"/>
      <c r="T8" s="95"/>
      <c r="U8" s="610">
        <v>310</v>
      </c>
      <c r="V8" s="611"/>
      <c r="W8" s="610">
        <f t="shared" si="1"/>
      </c>
      <c r="X8" s="611"/>
      <c r="Y8" s="423" t="s">
        <v>1605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1606</v>
      </c>
      <c r="C9" s="381"/>
      <c r="D9" s="96"/>
      <c r="E9" s="610">
        <v>370</v>
      </c>
      <c r="F9" s="611"/>
      <c r="G9" s="780">
        <f t="shared" si="0"/>
      </c>
      <c r="H9" s="781"/>
      <c r="I9" s="423" t="s">
        <v>1607</v>
      </c>
      <c r="J9" s="424"/>
      <c r="K9" s="424"/>
      <c r="L9" s="424"/>
      <c r="M9" s="424"/>
      <c r="N9" s="424"/>
      <c r="O9" s="425"/>
      <c r="Q9" s="387"/>
      <c r="R9" s="392" t="s">
        <v>1608</v>
      </c>
      <c r="S9" s="381"/>
      <c r="T9" s="95"/>
      <c r="U9" s="610">
        <v>290</v>
      </c>
      <c r="V9" s="611"/>
      <c r="W9" s="610">
        <f t="shared" si="1"/>
      </c>
      <c r="X9" s="611"/>
      <c r="Y9" s="423" t="s">
        <v>1609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2403</v>
      </c>
      <c r="C10" s="381"/>
      <c r="D10" s="96"/>
      <c r="E10" s="610">
        <v>330</v>
      </c>
      <c r="F10" s="611"/>
      <c r="G10" s="780">
        <f t="shared" si="0"/>
      </c>
      <c r="H10" s="781"/>
      <c r="I10" s="423" t="s">
        <v>2405</v>
      </c>
      <c r="J10" s="424"/>
      <c r="K10" s="424"/>
      <c r="L10" s="424"/>
      <c r="M10" s="424"/>
      <c r="N10" s="424"/>
      <c r="O10" s="425"/>
      <c r="Q10" s="387"/>
      <c r="R10" s="392" t="s">
        <v>1612</v>
      </c>
      <c r="S10" s="381"/>
      <c r="T10" s="95"/>
      <c r="U10" s="610">
        <v>140</v>
      </c>
      <c r="V10" s="611"/>
      <c r="W10" s="610">
        <f>IF(T10="","",ROUND(U10*$D$4,-1))</f>
      </c>
      <c r="X10" s="611"/>
      <c r="Y10" s="423" t="s">
        <v>1613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1610</v>
      </c>
      <c r="C11" s="381"/>
      <c r="D11" s="96"/>
      <c r="E11" s="610">
        <v>340</v>
      </c>
      <c r="F11" s="611"/>
      <c r="G11" s="606">
        <f t="shared" si="0"/>
      </c>
      <c r="H11" s="607"/>
      <c r="I11" s="423" t="s">
        <v>1611</v>
      </c>
      <c r="J11" s="424"/>
      <c r="K11" s="424"/>
      <c r="L11" s="424"/>
      <c r="M11" s="424"/>
      <c r="N11" s="424"/>
      <c r="O11" s="425"/>
      <c r="Q11" s="387"/>
      <c r="R11" s="392" t="s">
        <v>1615</v>
      </c>
      <c r="S11" s="381"/>
      <c r="T11" s="95"/>
      <c r="U11" s="610">
        <v>210</v>
      </c>
      <c r="V11" s="611"/>
      <c r="W11" s="610">
        <f t="shared" si="1"/>
      </c>
      <c r="X11" s="611"/>
      <c r="Y11" s="423" t="s">
        <v>1616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1614</v>
      </c>
      <c r="C12" s="381"/>
      <c r="D12" s="96"/>
      <c r="E12" s="610">
        <v>380</v>
      </c>
      <c r="F12" s="611"/>
      <c r="G12" s="606">
        <f aca="true" t="shared" si="2" ref="G12:G19">IF(D12="","",ROUND(E12*$D$4,-1))</f>
      </c>
      <c r="H12" s="607"/>
      <c r="I12" s="423" t="s">
        <v>832</v>
      </c>
      <c r="J12" s="424"/>
      <c r="K12" s="424"/>
      <c r="L12" s="424"/>
      <c r="M12" s="424"/>
      <c r="N12" s="424"/>
      <c r="O12" s="425"/>
      <c r="Q12" s="387"/>
      <c r="R12" s="572" t="s">
        <v>1619</v>
      </c>
      <c r="S12" s="573"/>
      <c r="T12" s="95"/>
      <c r="U12" s="614">
        <v>270</v>
      </c>
      <c r="V12" s="615"/>
      <c r="W12" s="610">
        <f t="shared" si="1"/>
      </c>
      <c r="X12" s="611"/>
      <c r="Y12" s="463" t="s">
        <v>1620</v>
      </c>
      <c r="Z12" s="464"/>
      <c r="AA12" s="464"/>
      <c r="AB12" s="464"/>
      <c r="AC12" s="464"/>
      <c r="AD12" s="464"/>
      <c r="AE12" s="465"/>
    </row>
    <row r="13" spans="1:31" ht="12.75" customHeight="1">
      <c r="A13" s="387"/>
      <c r="B13" s="392" t="s">
        <v>1617</v>
      </c>
      <c r="C13" s="381"/>
      <c r="D13" s="96"/>
      <c r="E13" s="610">
        <v>270</v>
      </c>
      <c r="F13" s="611"/>
      <c r="G13" s="606">
        <f>IF(D13="","",ROUND(E13*$D$4,-1))</f>
      </c>
      <c r="H13" s="607"/>
      <c r="I13" s="423" t="s">
        <v>1618</v>
      </c>
      <c r="J13" s="424"/>
      <c r="K13" s="424"/>
      <c r="L13" s="424"/>
      <c r="M13" s="424"/>
      <c r="N13" s="424"/>
      <c r="O13" s="425"/>
      <c r="Q13" s="387"/>
      <c r="R13" s="404" t="s">
        <v>1623</v>
      </c>
      <c r="S13" s="405"/>
      <c r="T13" s="95"/>
      <c r="U13" s="778">
        <v>280</v>
      </c>
      <c r="V13" s="779"/>
      <c r="W13" s="610">
        <f t="shared" si="1"/>
      </c>
      <c r="X13" s="611"/>
      <c r="Y13" s="466" t="s">
        <v>1624</v>
      </c>
      <c r="Z13" s="467"/>
      <c r="AA13" s="467"/>
      <c r="AB13" s="467"/>
      <c r="AC13" s="467"/>
      <c r="AD13" s="467"/>
      <c r="AE13" s="468"/>
    </row>
    <row r="14" spans="1:31" ht="12.75" customHeight="1">
      <c r="A14" s="387"/>
      <c r="B14" s="392" t="s">
        <v>1621</v>
      </c>
      <c r="C14" s="381"/>
      <c r="D14" s="96"/>
      <c r="E14" s="610">
        <v>240</v>
      </c>
      <c r="F14" s="611"/>
      <c r="G14" s="606">
        <f t="shared" si="2"/>
      </c>
      <c r="H14" s="607"/>
      <c r="I14" s="423" t="s">
        <v>1622</v>
      </c>
      <c r="J14" s="424"/>
      <c r="K14" s="424"/>
      <c r="L14" s="424"/>
      <c r="M14" s="424"/>
      <c r="N14" s="424"/>
      <c r="O14" s="425"/>
      <c r="Q14" s="388"/>
      <c r="R14" s="406" t="s">
        <v>999</v>
      </c>
      <c r="S14" s="407"/>
      <c r="T14" s="408"/>
      <c r="U14" s="604">
        <f>SUBTOTAL(9,U6:V13)</f>
        <v>2690</v>
      </c>
      <c r="V14" s="605"/>
      <c r="W14" s="604">
        <f>SUBTOTAL(9,W6:X13)</f>
        <v>0</v>
      </c>
      <c r="X14" s="605"/>
      <c r="Y14" s="415"/>
      <c r="Z14" s="416"/>
      <c r="AA14" s="416"/>
      <c r="AB14" s="416"/>
      <c r="AC14" s="416"/>
      <c r="AD14" s="416"/>
      <c r="AE14" s="417"/>
    </row>
    <row r="15" spans="1:31" ht="12.75" customHeight="1">
      <c r="A15" s="387"/>
      <c r="B15" s="392" t="s">
        <v>431</v>
      </c>
      <c r="C15" s="381"/>
      <c r="D15" s="96"/>
      <c r="E15" s="610">
        <v>250</v>
      </c>
      <c r="F15" s="611"/>
      <c r="G15" s="606">
        <f t="shared" si="2"/>
      </c>
      <c r="H15" s="607"/>
      <c r="I15" s="423" t="s">
        <v>1625</v>
      </c>
      <c r="J15" s="424"/>
      <c r="K15" s="424"/>
      <c r="L15" s="424"/>
      <c r="M15" s="424"/>
      <c r="N15" s="424"/>
      <c r="O15" s="425"/>
      <c r="Q15" s="386" t="s">
        <v>114</v>
      </c>
      <c r="R15" s="399" t="s">
        <v>1626</v>
      </c>
      <c r="S15" s="400"/>
      <c r="T15" s="59"/>
      <c r="U15" s="641">
        <v>400</v>
      </c>
      <c r="V15" s="642"/>
      <c r="W15" s="641">
        <f>IF(T15="","",ROUND(U15*$D$4,-1))</f>
      </c>
      <c r="X15" s="642"/>
      <c r="Y15" s="516" t="s">
        <v>1627</v>
      </c>
      <c r="Z15" s="517"/>
      <c r="AA15" s="517"/>
      <c r="AB15" s="517"/>
      <c r="AC15" s="517"/>
      <c r="AD15" s="517"/>
      <c r="AE15" s="518"/>
    </row>
    <row r="16" spans="1:31" ht="12.75" customHeight="1">
      <c r="A16" s="387"/>
      <c r="B16" s="392" t="s">
        <v>437</v>
      </c>
      <c r="C16" s="381"/>
      <c r="D16" s="96"/>
      <c r="E16" s="610">
        <v>440</v>
      </c>
      <c r="F16" s="611"/>
      <c r="G16" s="606">
        <f t="shared" si="2"/>
      </c>
      <c r="H16" s="607"/>
      <c r="I16" s="423" t="s">
        <v>624</v>
      </c>
      <c r="J16" s="424"/>
      <c r="K16" s="424"/>
      <c r="L16" s="424"/>
      <c r="M16" s="424"/>
      <c r="N16" s="424"/>
      <c r="O16" s="425"/>
      <c r="Q16" s="387"/>
      <c r="R16" s="392" t="s">
        <v>421</v>
      </c>
      <c r="S16" s="381"/>
      <c r="T16" s="60"/>
      <c r="U16" s="610">
        <v>400</v>
      </c>
      <c r="V16" s="611"/>
      <c r="W16" s="610">
        <f>IF(T16="","",ROUND(U16*$D$4,-1))</f>
      </c>
      <c r="X16" s="611"/>
      <c r="Y16" s="423" t="s">
        <v>1628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438</v>
      </c>
      <c r="C17" s="381"/>
      <c r="D17" s="96"/>
      <c r="E17" s="610">
        <v>540</v>
      </c>
      <c r="F17" s="611"/>
      <c r="G17" s="606">
        <f t="shared" si="2"/>
      </c>
      <c r="H17" s="607"/>
      <c r="I17" s="423" t="s">
        <v>625</v>
      </c>
      <c r="J17" s="424"/>
      <c r="K17" s="424"/>
      <c r="L17" s="424"/>
      <c r="M17" s="424"/>
      <c r="N17" s="424"/>
      <c r="O17" s="425"/>
      <c r="Q17" s="387"/>
      <c r="R17" s="392" t="s">
        <v>422</v>
      </c>
      <c r="S17" s="381"/>
      <c r="T17" s="95"/>
      <c r="U17" s="610">
        <v>460</v>
      </c>
      <c r="V17" s="611"/>
      <c r="W17" s="610">
        <f aca="true" t="shared" si="3" ref="W17:W28">IF(T17="","",ROUND(U17*$D$4,-1))</f>
      </c>
      <c r="X17" s="611"/>
      <c r="Y17" s="423" t="s">
        <v>1631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1629</v>
      </c>
      <c r="C18" s="381"/>
      <c r="D18" s="96"/>
      <c r="E18" s="610">
        <v>280</v>
      </c>
      <c r="F18" s="611"/>
      <c r="G18" s="606">
        <f t="shared" si="2"/>
      </c>
      <c r="H18" s="607"/>
      <c r="I18" s="423" t="s">
        <v>1630</v>
      </c>
      <c r="J18" s="424"/>
      <c r="K18" s="424"/>
      <c r="L18" s="424"/>
      <c r="M18" s="424"/>
      <c r="N18" s="424"/>
      <c r="O18" s="425"/>
      <c r="Q18" s="387"/>
      <c r="R18" s="392" t="s">
        <v>2429</v>
      </c>
      <c r="S18" s="381"/>
      <c r="T18" s="95"/>
      <c r="U18" s="610">
        <v>100</v>
      </c>
      <c r="V18" s="611"/>
      <c r="W18" s="610">
        <f>IF(T18="","",ROUND(U18*$D$4,-1))</f>
      </c>
      <c r="X18" s="611"/>
      <c r="Y18" s="423" t="s">
        <v>2430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404" t="s">
        <v>1632</v>
      </c>
      <c r="C19" s="405"/>
      <c r="D19" s="96"/>
      <c r="E19" s="778">
        <v>280</v>
      </c>
      <c r="F19" s="779"/>
      <c r="G19" s="606">
        <f t="shared" si="2"/>
      </c>
      <c r="H19" s="607"/>
      <c r="I19" s="466" t="s">
        <v>1633</v>
      </c>
      <c r="J19" s="467"/>
      <c r="K19" s="467"/>
      <c r="L19" s="467"/>
      <c r="M19" s="467"/>
      <c r="N19" s="467"/>
      <c r="O19" s="468"/>
      <c r="Q19" s="387"/>
      <c r="R19" s="392" t="s">
        <v>2431</v>
      </c>
      <c r="S19" s="381"/>
      <c r="T19" s="95"/>
      <c r="U19" s="610">
        <v>190</v>
      </c>
      <c r="V19" s="611"/>
      <c r="W19" s="610">
        <f>IF(T19="","",ROUND(U19*$D$4,-1))</f>
      </c>
      <c r="X19" s="611"/>
      <c r="Y19" s="423" t="s">
        <v>2432</v>
      </c>
      <c r="Z19" s="424"/>
      <c r="AA19" s="424"/>
      <c r="AB19" s="424"/>
      <c r="AC19" s="424"/>
      <c r="AD19" s="424"/>
      <c r="AE19" s="425"/>
    </row>
    <row r="20" spans="1:31" ht="12.75" customHeight="1">
      <c r="A20" s="388"/>
      <c r="B20" s="406" t="s">
        <v>999</v>
      </c>
      <c r="C20" s="407"/>
      <c r="D20" s="408"/>
      <c r="E20" s="604">
        <f>SUBTOTAL(9,E6:F19)</f>
        <v>4590</v>
      </c>
      <c r="F20" s="605"/>
      <c r="G20" s="604">
        <f>SUBTOTAL(9,G6:H19)</f>
        <v>0</v>
      </c>
      <c r="H20" s="605"/>
      <c r="I20" s="415"/>
      <c r="J20" s="416"/>
      <c r="K20" s="416"/>
      <c r="L20" s="416"/>
      <c r="M20" s="416"/>
      <c r="N20" s="416"/>
      <c r="O20" s="417"/>
      <c r="Q20" s="387"/>
      <c r="R20" s="392" t="s">
        <v>2433</v>
      </c>
      <c r="S20" s="381"/>
      <c r="T20" s="95"/>
      <c r="U20" s="610">
        <v>200</v>
      </c>
      <c r="V20" s="611"/>
      <c r="W20" s="610">
        <f t="shared" si="3"/>
      </c>
      <c r="X20" s="611"/>
      <c r="Y20" s="423" t="s">
        <v>2434</v>
      </c>
      <c r="Z20" s="424"/>
      <c r="AA20" s="424"/>
      <c r="AB20" s="424"/>
      <c r="AC20" s="424"/>
      <c r="AD20" s="424"/>
      <c r="AE20" s="425"/>
    </row>
    <row r="21" spans="1:31" ht="12.75" customHeight="1">
      <c r="A21" s="386" t="s">
        <v>122</v>
      </c>
      <c r="B21" s="399" t="s">
        <v>1635</v>
      </c>
      <c r="C21" s="400"/>
      <c r="D21" s="59"/>
      <c r="E21" s="641">
        <v>320</v>
      </c>
      <c r="F21" s="642"/>
      <c r="G21" s="641">
        <f>IF(D21="","",ROUND(E21*$D$4,-1))</f>
      </c>
      <c r="H21" s="642"/>
      <c r="I21" s="516" t="s">
        <v>626</v>
      </c>
      <c r="J21" s="517"/>
      <c r="K21" s="517"/>
      <c r="L21" s="517"/>
      <c r="M21" s="517"/>
      <c r="N21" s="517"/>
      <c r="O21" s="518"/>
      <c r="Q21" s="387"/>
      <c r="R21" s="392" t="s">
        <v>424</v>
      </c>
      <c r="S21" s="381"/>
      <c r="T21" s="95"/>
      <c r="U21" s="610">
        <v>320</v>
      </c>
      <c r="V21" s="611"/>
      <c r="W21" s="610">
        <f t="shared" si="3"/>
      </c>
      <c r="X21" s="611"/>
      <c r="Y21" s="423" t="s">
        <v>1634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392" t="s">
        <v>1638</v>
      </c>
      <c r="C22" s="381"/>
      <c r="D22" s="95"/>
      <c r="E22" s="610">
        <v>210</v>
      </c>
      <c r="F22" s="611"/>
      <c r="G22" s="610">
        <f>IF(D22="","",ROUND(E22*$D$4,-1))</f>
      </c>
      <c r="H22" s="611"/>
      <c r="I22" s="423" t="s">
        <v>627</v>
      </c>
      <c r="J22" s="424"/>
      <c r="K22" s="424"/>
      <c r="L22" s="424"/>
      <c r="M22" s="424"/>
      <c r="N22" s="424"/>
      <c r="O22" s="425"/>
      <c r="Q22" s="387"/>
      <c r="R22" s="392" t="s">
        <v>1636</v>
      </c>
      <c r="S22" s="381"/>
      <c r="T22" s="95"/>
      <c r="U22" s="610">
        <v>240</v>
      </c>
      <c r="V22" s="611"/>
      <c r="W22" s="610">
        <f t="shared" si="3"/>
      </c>
      <c r="X22" s="611"/>
      <c r="Y22" s="423" t="s">
        <v>1637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392" t="s">
        <v>441</v>
      </c>
      <c r="C23" s="381"/>
      <c r="D23" s="95"/>
      <c r="E23" s="610">
        <v>270</v>
      </c>
      <c r="F23" s="611"/>
      <c r="G23" s="610">
        <f aca="true" t="shared" si="4" ref="G23:G39">IF(D23="","",ROUND(E23*$D$4,-1))</f>
      </c>
      <c r="H23" s="611"/>
      <c r="I23" s="423" t="s">
        <v>1640</v>
      </c>
      <c r="J23" s="424"/>
      <c r="K23" s="424"/>
      <c r="L23" s="424"/>
      <c r="M23" s="424"/>
      <c r="N23" s="424"/>
      <c r="O23" s="425"/>
      <c r="Q23" s="387"/>
      <c r="R23" s="392" t="s">
        <v>1639</v>
      </c>
      <c r="S23" s="381"/>
      <c r="T23" s="95"/>
      <c r="U23" s="610">
        <v>200</v>
      </c>
      <c r="V23" s="611"/>
      <c r="W23" s="610">
        <f>IF(T23="","",ROUND(U23*$D$4,-1))</f>
      </c>
      <c r="X23" s="611"/>
      <c r="Y23" s="423" t="s">
        <v>1847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392" t="s">
        <v>1486</v>
      </c>
      <c r="C24" s="381"/>
      <c r="D24" s="95"/>
      <c r="E24" s="610">
        <v>410</v>
      </c>
      <c r="F24" s="611"/>
      <c r="G24" s="610">
        <f>IF(D24="","",ROUND(E24*$D$4,-1))</f>
      </c>
      <c r="H24" s="611"/>
      <c r="I24" s="423" t="s">
        <v>1488</v>
      </c>
      <c r="J24" s="424"/>
      <c r="K24" s="424"/>
      <c r="L24" s="424"/>
      <c r="M24" s="424"/>
      <c r="N24" s="424"/>
      <c r="O24" s="425"/>
      <c r="Q24" s="387"/>
      <c r="R24" s="392" t="s">
        <v>1641</v>
      </c>
      <c r="S24" s="381"/>
      <c r="T24" s="95"/>
      <c r="U24" s="610">
        <v>230</v>
      </c>
      <c r="V24" s="611"/>
      <c r="W24" s="610">
        <f t="shared" si="3"/>
      </c>
      <c r="X24" s="611"/>
      <c r="Y24" s="423" t="s">
        <v>1642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392" t="s">
        <v>1487</v>
      </c>
      <c r="C25" s="381"/>
      <c r="D25" s="95"/>
      <c r="E25" s="610">
        <v>230</v>
      </c>
      <c r="F25" s="611"/>
      <c r="G25" s="610">
        <f t="shared" si="4"/>
      </c>
      <c r="H25" s="611"/>
      <c r="I25" s="423" t="s">
        <v>1489</v>
      </c>
      <c r="J25" s="424"/>
      <c r="K25" s="424"/>
      <c r="L25" s="424"/>
      <c r="M25" s="424"/>
      <c r="N25" s="424"/>
      <c r="O25" s="425"/>
      <c r="Q25" s="387"/>
      <c r="R25" s="392" t="s">
        <v>1846</v>
      </c>
      <c r="S25" s="381"/>
      <c r="T25" s="95"/>
      <c r="U25" s="610">
        <v>230</v>
      </c>
      <c r="V25" s="611"/>
      <c r="W25" s="610">
        <f>IF(T25="","",ROUND(U25*$D$4,-1))</f>
      </c>
      <c r="X25" s="611"/>
      <c r="Y25" s="423" t="s">
        <v>1848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1490</v>
      </c>
      <c r="C26" s="381"/>
      <c r="D26" s="95"/>
      <c r="E26" s="610">
        <v>150</v>
      </c>
      <c r="F26" s="611"/>
      <c r="G26" s="610">
        <f>IF(D26="","",ROUND(E26*$D$4,-1))</f>
      </c>
      <c r="H26" s="611"/>
      <c r="I26" s="423" t="s">
        <v>1644</v>
      </c>
      <c r="J26" s="424"/>
      <c r="K26" s="424"/>
      <c r="L26" s="424"/>
      <c r="M26" s="424"/>
      <c r="N26" s="424"/>
      <c r="O26" s="425"/>
      <c r="Q26" s="387"/>
      <c r="R26" s="392" t="s">
        <v>2467</v>
      </c>
      <c r="S26" s="381"/>
      <c r="T26" s="95"/>
      <c r="U26" s="610">
        <v>300</v>
      </c>
      <c r="V26" s="611"/>
      <c r="W26" s="610">
        <f>IF(T26="","",ROUND(U26*$D$4,-1))</f>
      </c>
      <c r="X26" s="611"/>
      <c r="Y26" s="423" t="s">
        <v>2468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1645</v>
      </c>
      <c r="C27" s="381"/>
      <c r="D27" s="95"/>
      <c r="E27" s="610">
        <v>120</v>
      </c>
      <c r="F27" s="611"/>
      <c r="G27" s="610">
        <f t="shared" si="4"/>
      </c>
      <c r="H27" s="611"/>
      <c r="I27" s="423" t="s">
        <v>1491</v>
      </c>
      <c r="J27" s="424"/>
      <c r="K27" s="424"/>
      <c r="L27" s="424"/>
      <c r="M27" s="424"/>
      <c r="N27" s="424"/>
      <c r="O27" s="425"/>
      <c r="Q27" s="387"/>
      <c r="R27" s="392" t="s">
        <v>2470</v>
      </c>
      <c r="S27" s="381"/>
      <c r="T27" s="95"/>
      <c r="U27" s="610">
        <v>240</v>
      </c>
      <c r="V27" s="611"/>
      <c r="W27" s="610">
        <f t="shared" si="3"/>
      </c>
      <c r="X27" s="611"/>
      <c r="Y27" s="423" t="s">
        <v>2469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698</v>
      </c>
      <c r="C28" s="381"/>
      <c r="D28" s="95"/>
      <c r="E28" s="610">
        <v>250</v>
      </c>
      <c r="F28" s="611"/>
      <c r="G28" s="610">
        <f t="shared" si="4"/>
      </c>
      <c r="H28" s="611"/>
      <c r="I28" s="423" t="s">
        <v>1648</v>
      </c>
      <c r="J28" s="424"/>
      <c r="K28" s="424"/>
      <c r="L28" s="424"/>
      <c r="M28" s="424"/>
      <c r="N28" s="424"/>
      <c r="O28" s="425"/>
      <c r="Q28" s="387"/>
      <c r="R28" s="404" t="s">
        <v>426</v>
      </c>
      <c r="S28" s="405"/>
      <c r="T28" s="95"/>
      <c r="U28" s="610">
        <v>380</v>
      </c>
      <c r="V28" s="611"/>
      <c r="W28" s="610">
        <f t="shared" si="3"/>
      </c>
      <c r="X28" s="611"/>
      <c r="Y28" s="423" t="s">
        <v>1643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699</v>
      </c>
      <c r="C29" s="381"/>
      <c r="D29" s="95"/>
      <c r="E29" s="610">
        <v>340</v>
      </c>
      <c r="F29" s="611"/>
      <c r="G29" s="610">
        <f t="shared" si="4"/>
      </c>
      <c r="H29" s="611"/>
      <c r="I29" s="423" t="s">
        <v>1650</v>
      </c>
      <c r="J29" s="424"/>
      <c r="K29" s="424"/>
      <c r="L29" s="424"/>
      <c r="M29" s="424"/>
      <c r="N29" s="424"/>
      <c r="O29" s="425"/>
      <c r="Q29" s="388"/>
      <c r="R29" s="406" t="s">
        <v>999</v>
      </c>
      <c r="S29" s="407"/>
      <c r="T29" s="408"/>
      <c r="U29" s="604">
        <f>SUBTOTAL(9,U15:V28)</f>
        <v>3890</v>
      </c>
      <c r="V29" s="605"/>
      <c r="W29" s="419">
        <f>SUBTOTAL(9,W15:X28)</f>
        <v>0</v>
      </c>
      <c r="X29" s="420"/>
      <c r="Y29" s="415"/>
      <c r="Z29" s="416"/>
      <c r="AA29" s="416"/>
      <c r="AB29" s="416"/>
      <c r="AC29" s="416"/>
      <c r="AD29" s="416"/>
      <c r="AE29" s="417"/>
    </row>
    <row r="30" spans="1:31" ht="12.75" customHeight="1">
      <c r="A30" s="387"/>
      <c r="B30" s="392" t="s">
        <v>700</v>
      </c>
      <c r="C30" s="381"/>
      <c r="D30" s="95"/>
      <c r="E30" s="610">
        <v>410</v>
      </c>
      <c r="F30" s="611"/>
      <c r="G30" s="610">
        <f t="shared" si="4"/>
      </c>
      <c r="H30" s="611"/>
      <c r="I30" s="423" t="s">
        <v>1652</v>
      </c>
      <c r="J30" s="424"/>
      <c r="K30" s="424"/>
      <c r="L30" s="424"/>
      <c r="M30" s="424"/>
      <c r="N30" s="424"/>
      <c r="O30" s="425"/>
      <c r="Q30" s="386" t="s">
        <v>113</v>
      </c>
      <c r="R30" s="399" t="s">
        <v>1646</v>
      </c>
      <c r="S30" s="400"/>
      <c r="T30" s="59"/>
      <c r="U30" s="641">
        <v>250</v>
      </c>
      <c r="V30" s="642"/>
      <c r="W30" s="641">
        <f>IF(T30="","",ROUND(U30*$D$4,-1))</f>
      </c>
      <c r="X30" s="642"/>
      <c r="Y30" s="516" t="s">
        <v>1647</v>
      </c>
      <c r="Z30" s="517"/>
      <c r="AA30" s="517"/>
      <c r="AB30" s="517"/>
      <c r="AC30" s="517"/>
      <c r="AD30" s="517"/>
      <c r="AE30" s="518"/>
    </row>
    <row r="31" spans="1:31" ht="12.75" customHeight="1">
      <c r="A31" s="387"/>
      <c r="B31" s="392" t="s">
        <v>701</v>
      </c>
      <c r="C31" s="381"/>
      <c r="D31" s="95"/>
      <c r="E31" s="610">
        <v>400</v>
      </c>
      <c r="F31" s="611"/>
      <c r="G31" s="610">
        <f t="shared" si="4"/>
      </c>
      <c r="H31" s="611"/>
      <c r="I31" s="423" t="s">
        <v>1654</v>
      </c>
      <c r="J31" s="424"/>
      <c r="K31" s="424"/>
      <c r="L31" s="424"/>
      <c r="M31" s="424"/>
      <c r="N31" s="424"/>
      <c r="O31" s="425"/>
      <c r="Q31" s="387"/>
      <c r="R31" s="392" t="s">
        <v>601</v>
      </c>
      <c r="S31" s="381"/>
      <c r="T31" s="60"/>
      <c r="U31" s="610">
        <v>520</v>
      </c>
      <c r="V31" s="611"/>
      <c r="W31" s="610">
        <f>IF(T31="","",ROUND(U31*$D$4,-1))</f>
      </c>
      <c r="X31" s="611"/>
      <c r="Y31" s="423" t="s">
        <v>1649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92" t="s">
        <v>702</v>
      </c>
      <c r="C32" s="381"/>
      <c r="D32" s="95"/>
      <c r="E32" s="610">
        <v>330</v>
      </c>
      <c r="F32" s="611"/>
      <c r="G32" s="610">
        <f t="shared" si="4"/>
      </c>
      <c r="H32" s="611"/>
      <c r="I32" s="423" t="s">
        <v>1270</v>
      </c>
      <c r="J32" s="424"/>
      <c r="K32" s="424"/>
      <c r="L32" s="424"/>
      <c r="M32" s="424"/>
      <c r="N32" s="424"/>
      <c r="O32" s="425"/>
      <c r="Q32" s="387"/>
      <c r="R32" s="392" t="s">
        <v>602</v>
      </c>
      <c r="S32" s="381"/>
      <c r="T32" s="95"/>
      <c r="U32" s="610">
        <v>390</v>
      </c>
      <c r="V32" s="611"/>
      <c r="W32" s="610">
        <f aca="true" t="shared" si="5" ref="W32:W39">IF(T32="","",ROUND(U32*$D$4,-1))</f>
      </c>
      <c r="X32" s="611"/>
      <c r="Y32" s="423" t="s">
        <v>1651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703</v>
      </c>
      <c r="C33" s="381"/>
      <c r="D33" s="95"/>
      <c r="E33" s="610">
        <v>210</v>
      </c>
      <c r="F33" s="611"/>
      <c r="G33" s="610">
        <f>IF(D33="","",ROUND(E33*$D$4,-1))</f>
      </c>
      <c r="H33" s="611"/>
      <c r="I33" s="423" t="s">
        <v>629</v>
      </c>
      <c r="J33" s="424"/>
      <c r="K33" s="424"/>
      <c r="L33" s="424"/>
      <c r="M33" s="424"/>
      <c r="N33" s="424"/>
      <c r="O33" s="425"/>
      <c r="Q33" s="387"/>
      <c r="R33" s="392" t="s">
        <v>1482</v>
      </c>
      <c r="S33" s="381"/>
      <c r="T33" s="95"/>
      <c r="U33" s="600">
        <v>320</v>
      </c>
      <c r="V33" s="601"/>
      <c r="W33" s="610">
        <f>IF(T33="","",ROUND(U33*$D$4,-1))</f>
      </c>
      <c r="X33" s="611"/>
      <c r="Y33" s="401" t="s">
        <v>1653</v>
      </c>
      <c r="Z33" s="402"/>
      <c r="AA33" s="402"/>
      <c r="AB33" s="402"/>
      <c r="AC33" s="402"/>
      <c r="AD33" s="402"/>
      <c r="AE33" s="403"/>
    </row>
    <row r="34" spans="1:31" ht="12.75" customHeight="1">
      <c r="A34" s="387"/>
      <c r="B34" s="392" t="s">
        <v>1269</v>
      </c>
      <c r="C34" s="381"/>
      <c r="D34" s="95"/>
      <c r="E34" s="610">
        <v>320</v>
      </c>
      <c r="F34" s="611"/>
      <c r="G34" s="610">
        <f>IF(D34="","",ROUND(E34*$D$4,-1))</f>
      </c>
      <c r="H34" s="611"/>
      <c r="I34" s="423" t="s">
        <v>1271</v>
      </c>
      <c r="J34" s="424"/>
      <c r="K34" s="424"/>
      <c r="L34" s="424"/>
      <c r="M34" s="424"/>
      <c r="N34" s="424"/>
      <c r="O34" s="425"/>
      <c r="Q34" s="387"/>
      <c r="R34" s="392" t="s">
        <v>1483</v>
      </c>
      <c r="S34" s="381"/>
      <c r="T34" s="95"/>
      <c r="U34" s="600">
        <v>200</v>
      </c>
      <c r="V34" s="601"/>
      <c r="W34" s="610">
        <f t="shared" si="5"/>
      </c>
      <c r="X34" s="611"/>
      <c r="Y34" s="401" t="s">
        <v>1655</v>
      </c>
      <c r="Z34" s="402"/>
      <c r="AA34" s="402"/>
      <c r="AB34" s="402"/>
      <c r="AC34" s="402"/>
      <c r="AD34" s="402"/>
      <c r="AE34" s="403"/>
    </row>
    <row r="35" spans="1:31" ht="12.75" customHeight="1">
      <c r="A35" s="387"/>
      <c r="B35" s="392" t="s">
        <v>704</v>
      </c>
      <c r="C35" s="381"/>
      <c r="D35" s="95"/>
      <c r="E35" s="610">
        <v>330</v>
      </c>
      <c r="F35" s="611"/>
      <c r="G35" s="610">
        <f>IF(D35="","",ROUND(E35*$D$4,-1))</f>
      </c>
      <c r="H35" s="611"/>
      <c r="I35" s="423" t="s">
        <v>1658</v>
      </c>
      <c r="J35" s="424"/>
      <c r="K35" s="424"/>
      <c r="L35" s="424"/>
      <c r="M35" s="424"/>
      <c r="N35" s="424"/>
      <c r="O35" s="425"/>
      <c r="Q35" s="387"/>
      <c r="R35" s="392" t="s">
        <v>1497</v>
      </c>
      <c r="S35" s="381"/>
      <c r="T35" s="95"/>
      <c r="U35" s="600">
        <v>270</v>
      </c>
      <c r="V35" s="601"/>
      <c r="W35" s="610">
        <f>IF(T35="","",ROUND(U35*$D$4,-1))</f>
      </c>
      <c r="X35" s="611"/>
      <c r="Y35" s="401" t="s">
        <v>1656</v>
      </c>
      <c r="Z35" s="402"/>
      <c r="AA35" s="402"/>
      <c r="AB35" s="402"/>
      <c r="AC35" s="402"/>
      <c r="AD35" s="402"/>
      <c r="AE35" s="403"/>
    </row>
    <row r="36" spans="1:31" ht="12.75" customHeight="1">
      <c r="A36" s="387"/>
      <c r="B36" s="392" t="s">
        <v>706</v>
      </c>
      <c r="C36" s="381"/>
      <c r="D36" s="95"/>
      <c r="E36" s="610">
        <v>90</v>
      </c>
      <c r="F36" s="611"/>
      <c r="G36" s="610">
        <f>IF(D36="","",ROUND(E36*$D$4,-1))</f>
      </c>
      <c r="H36" s="611"/>
      <c r="I36" s="423" t="s">
        <v>1660</v>
      </c>
      <c r="J36" s="424"/>
      <c r="K36" s="424"/>
      <c r="L36" s="424"/>
      <c r="M36" s="424"/>
      <c r="N36" s="424"/>
      <c r="O36" s="425"/>
      <c r="Q36" s="387"/>
      <c r="R36" s="392" t="s">
        <v>1498</v>
      </c>
      <c r="S36" s="381"/>
      <c r="T36" s="95"/>
      <c r="U36" s="600">
        <v>230</v>
      </c>
      <c r="V36" s="601"/>
      <c r="W36" s="610">
        <f t="shared" si="5"/>
      </c>
      <c r="X36" s="611"/>
      <c r="Y36" s="401" t="s">
        <v>1499</v>
      </c>
      <c r="Z36" s="402"/>
      <c r="AA36" s="402"/>
      <c r="AB36" s="402"/>
      <c r="AC36" s="402"/>
      <c r="AD36" s="402"/>
      <c r="AE36" s="403"/>
    </row>
    <row r="37" spans="1:31" ht="12.75" customHeight="1">
      <c r="A37" s="387"/>
      <c r="B37" s="392" t="s">
        <v>708</v>
      </c>
      <c r="C37" s="381"/>
      <c r="D37" s="95"/>
      <c r="E37" s="610">
        <v>180</v>
      </c>
      <c r="F37" s="611"/>
      <c r="G37" s="610">
        <f t="shared" si="4"/>
      </c>
      <c r="H37" s="611"/>
      <c r="I37" s="423" t="s">
        <v>1662</v>
      </c>
      <c r="J37" s="424"/>
      <c r="K37" s="424"/>
      <c r="L37" s="424"/>
      <c r="M37" s="424"/>
      <c r="N37" s="424"/>
      <c r="O37" s="425"/>
      <c r="Q37" s="387"/>
      <c r="R37" s="392" t="s">
        <v>705</v>
      </c>
      <c r="S37" s="381"/>
      <c r="T37" s="95"/>
      <c r="U37" s="600">
        <v>360</v>
      </c>
      <c r="V37" s="601"/>
      <c r="W37" s="610">
        <f t="shared" si="5"/>
      </c>
      <c r="X37" s="611"/>
      <c r="Y37" s="401" t="s">
        <v>1657</v>
      </c>
      <c r="Z37" s="402"/>
      <c r="AA37" s="402"/>
      <c r="AB37" s="402"/>
      <c r="AC37" s="402"/>
      <c r="AD37" s="402"/>
      <c r="AE37" s="403"/>
    </row>
    <row r="38" spans="1:31" ht="12.75" customHeight="1">
      <c r="A38" s="387"/>
      <c r="B38" s="392" t="s">
        <v>1663</v>
      </c>
      <c r="C38" s="381"/>
      <c r="D38" s="95"/>
      <c r="E38" s="610">
        <v>240</v>
      </c>
      <c r="F38" s="611"/>
      <c r="G38" s="610">
        <f>IF(D38="","",ROUND(E38*$D$4,-1))</f>
      </c>
      <c r="H38" s="611"/>
      <c r="I38" s="423" t="s">
        <v>628</v>
      </c>
      <c r="J38" s="424"/>
      <c r="K38" s="424"/>
      <c r="L38" s="424"/>
      <c r="M38" s="424"/>
      <c r="N38" s="424"/>
      <c r="O38" s="425"/>
      <c r="Q38" s="387"/>
      <c r="R38" s="392" t="s">
        <v>707</v>
      </c>
      <c r="S38" s="381"/>
      <c r="T38" s="95"/>
      <c r="U38" s="600">
        <v>250</v>
      </c>
      <c r="V38" s="601"/>
      <c r="W38" s="610">
        <f t="shared" si="5"/>
      </c>
      <c r="X38" s="611"/>
      <c r="Y38" s="401" t="s">
        <v>1659</v>
      </c>
      <c r="Z38" s="402"/>
      <c r="AA38" s="402"/>
      <c r="AB38" s="402"/>
      <c r="AC38" s="402"/>
      <c r="AD38" s="402"/>
      <c r="AE38" s="403"/>
    </row>
    <row r="39" spans="1:31" ht="12.75" customHeight="1">
      <c r="A39" s="387"/>
      <c r="B39" s="404" t="s">
        <v>1666</v>
      </c>
      <c r="C39" s="405"/>
      <c r="D39" s="95"/>
      <c r="E39" s="610">
        <v>250</v>
      </c>
      <c r="F39" s="611"/>
      <c r="G39" s="610">
        <f t="shared" si="4"/>
      </c>
      <c r="H39" s="611"/>
      <c r="I39" s="423" t="s">
        <v>1667</v>
      </c>
      <c r="J39" s="424"/>
      <c r="K39" s="424"/>
      <c r="L39" s="424"/>
      <c r="M39" s="424"/>
      <c r="N39" s="424"/>
      <c r="O39" s="425"/>
      <c r="Q39" s="387"/>
      <c r="R39" s="404" t="s">
        <v>603</v>
      </c>
      <c r="S39" s="405"/>
      <c r="T39" s="95"/>
      <c r="U39" s="776">
        <v>380</v>
      </c>
      <c r="V39" s="777"/>
      <c r="W39" s="610">
        <f t="shared" si="5"/>
      </c>
      <c r="X39" s="611"/>
      <c r="Y39" s="552" t="s">
        <v>1661</v>
      </c>
      <c r="Z39" s="553"/>
      <c r="AA39" s="553"/>
      <c r="AB39" s="553"/>
      <c r="AC39" s="553"/>
      <c r="AD39" s="553"/>
      <c r="AE39" s="554"/>
    </row>
    <row r="40" spans="1:31" ht="12.75" customHeight="1">
      <c r="A40" s="388"/>
      <c r="B40" s="406" t="s">
        <v>999</v>
      </c>
      <c r="C40" s="407"/>
      <c r="D40" s="408"/>
      <c r="E40" s="604">
        <f>SUBTOTAL(9,E21:F39)</f>
        <v>5060</v>
      </c>
      <c r="F40" s="605"/>
      <c r="G40" s="604">
        <f>SUBTOTAL(9,G21:H39)</f>
        <v>0</v>
      </c>
      <c r="H40" s="605"/>
      <c r="I40" s="415"/>
      <c r="J40" s="416"/>
      <c r="K40" s="416"/>
      <c r="L40" s="416"/>
      <c r="M40" s="416"/>
      <c r="N40" s="416"/>
      <c r="O40" s="417"/>
      <c r="Q40" s="388"/>
      <c r="R40" s="406" t="s">
        <v>999</v>
      </c>
      <c r="S40" s="407"/>
      <c r="T40" s="408"/>
      <c r="U40" s="604">
        <f>SUBTOTAL(9,U30:V39)</f>
        <v>3170</v>
      </c>
      <c r="V40" s="605"/>
      <c r="W40" s="604">
        <f>SUBTOTAL(9,W30:X39)</f>
        <v>0</v>
      </c>
      <c r="X40" s="605"/>
      <c r="Y40" s="415"/>
      <c r="Z40" s="416"/>
      <c r="AA40" s="416"/>
      <c r="AB40" s="416"/>
      <c r="AC40" s="416"/>
      <c r="AD40" s="416"/>
      <c r="AE40" s="417"/>
    </row>
    <row r="41" spans="1:31" ht="12.75" customHeight="1">
      <c r="A41" s="386" t="s">
        <v>121</v>
      </c>
      <c r="B41" s="399" t="s">
        <v>1670</v>
      </c>
      <c r="C41" s="400"/>
      <c r="D41" s="59"/>
      <c r="E41" s="610">
        <v>180</v>
      </c>
      <c r="F41" s="611"/>
      <c r="G41" s="610">
        <f>IF(D41="","",ROUND(E41*$D$4,-1))</f>
      </c>
      <c r="H41" s="611"/>
      <c r="I41" s="423" t="s">
        <v>1671</v>
      </c>
      <c r="J41" s="424"/>
      <c r="K41" s="424"/>
      <c r="L41" s="424"/>
      <c r="M41" s="424"/>
      <c r="N41" s="424"/>
      <c r="O41" s="425"/>
      <c r="Q41" s="386" t="s">
        <v>110</v>
      </c>
      <c r="R41" s="399" t="s">
        <v>1664</v>
      </c>
      <c r="S41" s="400"/>
      <c r="T41" s="59"/>
      <c r="U41" s="637">
        <v>200</v>
      </c>
      <c r="V41" s="638"/>
      <c r="W41" s="637">
        <f>IF(T41="","",ROUND(U41*$D$4,-1))</f>
      </c>
      <c r="X41" s="638"/>
      <c r="Y41" s="516" t="s">
        <v>1665</v>
      </c>
      <c r="Z41" s="517"/>
      <c r="AA41" s="517"/>
      <c r="AB41" s="517"/>
      <c r="AC41" s="517"/>
      <c r="AD41" s="517"/>
      <c r="AE41" s="518"/>
    </row>
    <row r="42" spans="1:31" ht="12.75" customHeight="1">
      <c r="A42" s="387"/>
      <c r="B42" s="555" t="s">
        <v>1674</v>
      </c>
      <c r="C42" s="556"/>
      <c r="D42" s="65"/>
      <c r="E42" s="610">
        <v>220</v>
      </c>
      <c r="F42" s="611"/>
      <c r="G42" s="610">
        <f>IF(D42="","",ROUND(E42*$D$4,-1))</f>
      </c>
      <c r="H42" s="611"/>
      <c r="I42" s="423" t="s">
        <v>1675</v>
      </c>
      <c r="J42" s="424"/>
      <c r="K42" s="424"/>
      <c r="L42" s="424"/>
      <c r="M42" s="424"/>
      <c r="N42" s="424"/>
      <c r="O42" s="425"/>
      <c r="Q42" s="387"/>
      <c r="R42" s="392" t="s">
        <v>1668</v>
      </c>
      <c r="S42" s="381"/>
      <c r="T42" s="60"/>
      <c r="U42" s="600">
        <v>220</v>
      </c>
      <c r="V42" s="601"/>
      <c r="W42" s="600">
        <f>IF(T42="","",ROUND(U42*$D$4,-1))</f>
      </c>
      <c r="X42" s="601"/>
      <c r="Y42" s="423" t="s">
        <v>1669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92" t="s">
        <v>1678</v>
      </c>
      <c r="C43" s="381"/>
      <c r="D43" s="60"/>
      <c r="E43" s="610">
        <v>220</v>
      </c>
      <c r="F43" s="611"/>
      <c r="G43" s="610">
        <f>IF(D43="","",ROUND(E43*$D$4,-1))</f>
      </c>
      <c r="H43" s="611"/>
      <c r="I43" s="423" t="s">
        <v>1679</v>
      </c>
      <c r="J43" s="424"/>
      <c r="K43" s="424"/>
      <c r="L43" s="424"/>
      <c r="M43" s="424"/>
      <c r="N43" s="424"/>
      <c r="O43" s="425"/>
      <c r="Q43" s="388"/>
      <c r="R43" s="406" t="s">
        <v>999</v>
      </c>
      <c r="S43" s="407"/>
      <c r="T43" s="408"/>
      <c r="U43" s="604">
        <f>SUBTOTAL(9,U41:V42)</f>
        <v>420</v>
      </c>
      <c r="V43" s="605"/>
      <c r="W43" s="419">
        <f>SUBTOTAL(9,W41:X42)</f>
        <v>0</v>
      </c>
      <c r="X43" s="420"/>
      <c r="Y43" s="415"/>
      <c r="Z43" s="416"/>
      <c r="AA43" s="416"/>
      <c r="AB43" s="416"/>
      <c r="AC43" s="416"/>
      <c r="AD43" s="416"/>
      <c r="AE43" s="417"/>
    </row>
    <row r="44" spans="1:31" ht="12.75" customHeight="1">
      <c r="A44" s="387"/>
      <c r="B44" s="392" t="s">
        <v>1681</v>
      </c>
      <c r="C44" s="381"/>
      <c r="D44" s="95"/>
      <c r="E44" s="610">
        <v>150</v>
      </c>
      <c r="F44" s="611"/>
      <c r="G44" s="610">
        <f aca="true" t="shared" si="6" ref="G44:G64">IF(D44="","",ROUND(E44*$D$4,-1))</f>
      </c>
      <c r="H44" s="611"/>
      <c r="I44" s="423" t="s">
        <v>1682</v>
      </c>
      <c r="J44" s="424"/>
      <c r="K44" s="424"/>
      <c r="L44" s="424"/>
      <c r="M44" s="424"/>
      <c r="N44" s="424"/>
      <c r="O44" s="425"/>
      <c r="Q44" s="386" t="s">
        <v>120</v>
      </c>
      <c r="R44" s="399" t="s">
        <v>1672</v>
      </c>
      <c r="S44" s="400"/>
      <c r="T44" s="87"/>
      <c r="U44" s="637">
        <v>140</v>
      </c>
      <c r="V44" s="638"/>
      <c r="W44" s="637">
        <f aca="true" t="shared" si="7" ref="W44:W49">IF(T44="","",ROUND(U44*$D$4,-1))</f>
      </c>
      <c r="X44" s="638"/>
      <c r="Y44" s="516" t="s">
        <v>1673</v>
      </c>
      <c r="Z44" s="517"/>
      <c r="AA44" s="517"/>
      <c r="AB44" s="517"/>
      <c r="AC44" s="517"/>
      <c r="AD44" s="517"/>
      <c r="AE44" s="518"/>
    </row>
    <row r="45" spans="1:31" ht="12.75" customHeight="1">
      <c r="A45" s="387"/>
      <c r="B45" s="392" t="s">
        <v>1684</v>
      </c>
      <c r="C45" s="381"/>
      <c r="D45" s="95"/>
      <c r="E45" s="610">
        <v>330</v>
      </c>
      <c r="F45" s="611"/>
      <c r="G45" s="610">
        <f t="shared" si="6"/>
      </c>
      <c r="H45" s="611"/>
      <c r="I45" s="423" t="s">
        <v>1685</v>
      </c>
      <c r="J45" s="424"/>
      <c r="K45" s="424"/>
      <c r="L45" s="424"/>
      <c r="M45" s="424"/>
      <c r="N45" s="424"/>
      <c r="O45" s="425"/>
      <c r="Q45" s="387"/>
      <c r="R45" s="392" t="s">
        <v>1676</v>
      </c>
      <c r="S45" s="381"/>
      <c r="T45" s="60"/>
      <c r="U45" s="600">
        <v>140</v>
      </c>
      <c r="V45" s="601"/>
      <c r="W45" s="600">
        <f t="shared" si="7"/>
      </c>
      <c r="X45" s="601"/>
      <c r="Y45" s="423" t="s">
        <v>1677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1687</v>
      </c>
      <c r="C46" s="381"/>
      <c r="D46" s="95"/>
      <c r="E46" s="610">
        <v>200</v>
      </c>
      <c r="F46" s="611"/>
      <c r="G46" s="610">
        <f t="shared" si="6"/>
      </c>
      <c r="H46" s="611"/>
      <c r="I46" s="423" t="s">
        <v>1688</v>
      </c>
      <c r="J46" s="424"/>
      <c r="K46" s="424"/>
      <c r="L46" s="424"/>
      <c r="M46" s="424"/>
      <c r="N46" s="424"/>
      <c r="O46" s="425"/>
      <c r="Q46" s="387"/>
      <c r="R46" s="392" t="s">
        <v>387</v>
      </c>
      <c r="S46" s="381"/>
      <c r="T46" s="60"/>
      <c r="U46" s="600">
        <v>300</v>
      </c>
      <c r="V46" s="601"/>
      <c r="W46" s="600">
        <f t="shared" si="7"/>
      </c>
      <c r="X46" s="601"/>
      <c r="Y46" s="423" t="s">
        <v>1680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454</v>
      </c>
      <c r="C47" s="381"/>
      <c r="D47" s="95"/>
      <c r="E47" s="610">
        <v>250</v>
      </c>
      <c r="F47" s="611"/>
      <c r="G47" s="610">
        <f t="shared" si="6"/>
      </c>
      <c r="H47" s="611"/>
      <c r="I47" s="423" t="s">
        <v>1690</v>
      </c>
      <c r="J47" s="424"/>
      <c r="K47" s="424"/>
      <c r="L47" s="424"/>
      <c r="M47" s="424"/>
      <c r="N47" s="424"/>
      <c r="O47" s="425"/>
      <c r="Q47" s="387"/>
      <c r="R47" s="392" t="s">
        <v>388</v>
      </c>
      <c r="S47" s="381"/>
      <c r="T47" s="95"/>
      <c r="U47" s="600">
        <v>140</v>
      </c>
      <c r="V47" s="601"/>
      <c r="W47" s="600">
        <f t="shared" si="7"/>
      </c>
      <c r="X47" s="601"/>
      <c r="Y47" s="423" t="s">
        <v>1683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392" t="s">
        <v>1691</v>
      </c>
      <c r="C48" s="381"/>
      <c r="D48" s="95"/>
      <c r="E48" s="610">
        <v>380</v>
      </c>
      <c r="F48" s="611"/>
      <c r="G48" s="610">
        <f t="shared" si="6"/>
      </c>
      <c r="H48" s="611"/>
      <c r="I48" s="423" t="s">
        <v>1692</v>
      </c>
      <c r="J48" s="424"/>
      <c r="K48" s="424"/>
      <c r="L48" s="424"/>
      <c r="M48" s="424"/>
      <c r="N48" s="424"/>
      <c r="O48" s="425"/>
      <c r="Q48" s="387"/>
      <c r="R48" s="392" t="s">
        <v>389</v>
      </c>
      <c r="S48" s="381"/>
      <c r="T48" s="95"/>
      <c r="U48" s="600">
        <v>260</v>
      </c>
      <c r="V48" s="601"/>
      <c r="W48" s="600">
        <f t="shared" si="7"/>
      </c>
      <c r="X48" s="601"/>
      <c r="Y48" s="423" t="s">
        <v>1686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392" t="s">
        <v>1694</v>
      </c>
      <c r="C49" s="381"/>
      <c r="D49" s="95"/>
      <c r="E49" s="610">
        <v>190</v>
      </c>
      <c r="F49" s="611"/>
      <c r="G49" s="610">
        <f t="shared" si="6"/>
      </c>
      <c r="H49" s="611"/>
      <c r="I49" s="423" t="s">
        <v>1695</v>
      </c>
      <c r="J49" s="424"/>
      <c r="K49" s="424"/>
      <c r="L49" s="424"/>
      <c r="M49" s="424"/>
      <c r="N49" s="424"/>
      <c r="O49" s="425"/>
      <c r="Q49" s="387"/>
      <c r="R49" s="404" t="s">
        <v>390</v>
      </c>
      <c r="S49" s="405"/>
      <c r="T49" s="95"/>
      <c r="U49" s="600">
        <v>210</v>
      </c>
      <c r="V49" s="601"/>
      <c r="W49" s="600">
        <f t="shared" si="7"/>
      </c>
      <c r="X49" s="601"/>
      <c r="Y49" s="423" t="s">
        <v>1689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392" t="s">
        <v>711</v>
      </c>
      <c r="C50" s="381"/>
      <c r="D50" s="95"/>
      <c r="E50" s="610">
        <v>300</v>
      </c>
      <c r="F50" s="611"/>
      <c r="G50" s="610">
        <f t="shared" si="6"/>
      </c>
      <c r="H50" s="611"/>
      <c r="I50" s="423" t="s">
        <v>1697</v>
      </c>
      <c r="J50" s="424"/>
      <c r="K50" s="424"/>
      <c r="L50" s="424"/>
      <c r="M50" s="424"/>
      <c r="N50" s="424"/>
      <c r="O50" s="425"/>
      <c r="Q50" s="388"/>
      <c r="R50" s="406" t="s">
        <v>999</v>
      </c>
      <c r="S50" s="407"/>
      <c r="T50" s="408"/>
      <c r="U50" s="604">
        <f>SUBTOTAL(9,U44:V49)</f>
        <v>1190</v>
      </c>
      <c r="V50" s="605"/>
      <c r="W50" s="419">
        <f>SUBTOTAL(9,W44:X49)</f>
        <v>0</v>
      </c>
      <c r="X50" s="420"/>
      <c r="Y50" s="415"/>
      <c r="Z50" s="416"/>
      <c r="AA50" s="416"/>
      <c r="AB50" s="416"/>
      <c r="AC50" s="416"/>
      <c r="AD50" s="416"/>
      <c r="AE50" s="417"/>
    </row>
    <row r="51" spans="1:31" ht="12.75" customHeight="1">
      <c r="A51" s="387"/>
      <c r="B51" s="392" t="s">
        <v>712</v>
      </c>
      <c r="C51" s="381"/>
      <c r="D51" s="95"/>
      <c r="E51" s="610">
        <v>260</v>
      </c>
      <c r="F51" s="611"/>
      <c r="G51" s="610">
        <f t="shared" si="6"/>
      </c>
      <c r="H51" s="611"/>
      <c r="I51" s="423" t="s">
        <v>713</v>
      </c>
      <c r="J51" s="424"/>
      <c r="K51" s="424"/>
      <c r="L51" s="424"/>
      <c r="M51" s="424"/>
      <c r="N51" s="424"/>
      <c r="O51" s="425"/>
      <c r="Q51" s="386" t="s">
        <v>119</v>
      </c>
      <c r="R51" s="399" t="s">
        <v>1693</v>
      </c>
      <c r="S51" s="400"/>
      <c r="T51" s="59"/>
      <c r="U51" s="774">
        <v>550</v>
      </c>
      <c r="V51" s="775"/>
      <c r="W51" s="637">
        <f>IF(T51="","",ROUND(U51*$D$4,-1))</f>
      </c>
      <c r="X51" s="638"/>
      <c r="Y51" s="516" t="s">
        <v>637</v>
      </c>
      <c r="Z51" s="517"/>
      <c r="AA51" s="517"/>
      <c r="AB51" s="517"/>
      <c r="AC51" s="517"/>
      <c r="AD51" s="517"/>
      <c r="AE51" s="518"/>
    </row>
    <row r="52" spans="1:31" ht="12.75" customHeight="1">
      <c r="A52" s="387"/>
      <c r="B52" s="392" t="s">
        <v>714</v>
      </c>
      <c r="C52" s="381"/>
      <c r="D52" s="95"/>
      <c r="E52" s="610">
        <v>220</v>
      </c>
      <c r="F52" s="611"/>
      <c r="G52" s="610">
        <f t="shared" si="6"/>
      </c>
      <c r="H52" s="611"/>
      <c r="I52" s="423" t="s">
        <v>2407</v>
      </c>
      <c r="J52" s="424"/>
      <c r="K52" s="424"/>
      <c r="L52" s="424"/>
      <c r="M52" s="424"/>
      <c r="N52" s="424"/>
      <c r="O52" s="425"/>
      <c r="Q52" s="387"/>
      <c r="R52" s="392" t="s">
        <v>1696</v>
      </c>
      <c r="S52" s="381"/>
      <c r="T52" s="129"/>
      <c r="U52" s="600">
        <v>400</v>
      </c>
      <c r="V52" s="601"/>
      <c r="W52" s="773">
        <f>IF(T52="","",ROUND(U52*$D$4,-1))</f>
      </c>
      <c r="X52" s="601"/>
      <c r="Y52" s="423" t="s">
        <v>634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392" t="s">
        <v>716</v>
      </c>
      <c r="C53" s="381"/>
      <c r="D53" s="95"/>
      <c r="E53" s="610">
        <v>330</v>
      </c>
      <c r="F53" s="611"/>
      <c r="G53" s="610">
        <f t="shared" si="6"/>
      </c>
      <c r="H53" s="611"/>
      <c r="I53" s="423" t="s">
        <v>717</v>
      </c>
      <c r="J53" s="424"/>
      <c r="K53" s="424"/>
      <c r="L53" s="424"/>
      <c r="M53" s="424"/>
      <c r="N53" s="424"/>
      <c r="O53" s="425"/>
      <c r="Q53" s="387"/>
      <c r="R53" s="392" t="s">
        <v>715</v>
      </c>
      <c r="S53" s="381"/>
      <c r="T53" s="95"/>
      <c r="U53" s="623">
        <v>250</v>
      </c>
      <c r="V53" s="624"/>
      <c r="W53" s="600">
        <f aca="true" t="shared" si="8" ref="W53:W63">IF(T53="","",ROUND(U53*$D$4,-1))</f>
      </c>
      <c r="X53" s="601"/>
      <c r="Y53" s="423" t="s">
        <v>1698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392" t="s">
        <v>2406</v>
      </c>
      <c r="C54" s="381"/>
      <c r="D54" s="95"/>
      <c r="E54" s="610">
        <v>150</v>
      </c>
      <c r="F54" s="611"/>
      <c r="G54" s="610">
        <f>IF(D54="","",ROUND(E54*$D$4,-1))</f>
      </c>
      <c r="H54" s="611"/>
      <c r="I54" s="423" t="s">
        <v>2408</v>
      </c>
      <c r="J54" s="424"/>
      <c r="K54" s="424"/>
      <c r="L54" s="424"/>
      <c r="M54" s="424"/>
      <c r="N54" s="424"/>
      <c r="O54" s="425"/>
      <c r="Q54" s="387"/>
      <c r="R54" s="392" t="s">
        <v>520</v>
      </c>
      <c r="S54" s="381"/>
      <c r="T54" s="95"/>
      <c r="U54" s="600">
        <v>380</v>
      </c>
      <c r="V54" s="601"/>
      <c r="W54" s="600">
        <f t="shared" si="8"/>
      </c>
      <c r="X54" s="601"/>
      <c r="Y54" s="423" t="s">
        <v>1699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392" t="s">
        <v>718</v>
      </c>
      <c r="C55" s="381"/>
      <c r="D55" s="95"/>
      <c r="E55" s="610">
        <v>280</v>
      </c>
      <c r="F55" s="611"/>
      <c r="G55" s="610">
        <f t="shared" si="6"/>
      </c>
      <c r="H55" s="611"/>
      <c r="I55" s="423" t="s">
        <v>630</v>
      </c>
      <c r="J55" s="424"/>
      <c r="K55" s="424"/>
      <c r="L55" s="424"/>
      <c r="M55" s="424"/>
      <c r="N55" s="424"/>
      <c r="O55" s="425"/>
      <c r="Q55" s="387"/>
      <c r="R55" s="392" t="s">
        <v>393</v>
      </c>
      <c r="S55" s="381"/>
      <c r="T55" s="95"/>
      <c r="U55" s="600">
        <v>310</v>
      </c>
      <c r="V55" s="601"/>
      <c r="W55" s="600">
        <f t="shared" si="8"/>
      </c>
      <c r="X55" s="601"/>
      <c r="Y55" s="423" t="s">
        <v>1700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392" t="s">
        <v>719</v>
      </c>
      <c r="C56" s="381"/>
      <c r="D56" s="95"/>
      <c r="E56" s="610">
        <v>350</v>
      </c>
      <c r="F56" s="611"/>
      <c r="G56" s="610">
        <f t="shared" si="6"/>
      </c>
      <c r="H56" s="611"/>
      <c r="I56" s="423" t="s">
        <v>631</v>
      </c>
      <c r="J56" s="424"/>
      <c r="K56" s="424"/>
      <c r="L56" s="424"/>
      <c r="M56" s="424"/>
      <c r="N56" s="424"/>
      <c r="O56" s="425"/>
      <c r="Q56" s="387"/>
      <c r="R56" s="392" t="s">
        <v>394</v>
      </c>
      <c r="S56" s="381"/>
      <c r="T56" s="95"/>
      <c r="U56" s="600">
        <v>360</v>
      </c>
      <c r="V56" s="601"/>
      <c r="W56" s="600">
        <f t="shared" si="8"/>
      </c>
      <c r="X56" s="601"/>
      <c r="Y56" s="423" t="s">
        <v>1701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392" t="s">
        <v>720</v>
      </c>
      <c r="C57" s="381"/>
      <c r="D57" s="95"/>
      <c r="E57" s="610">
        <v>270</v>
      </c>
      <c r="F57" s="611"/>
      <c r="G57" s="610">
        <f t="shared" si="6"/>
      </c>
      <c r="H57" s="611"/>
      <c r="I57" s="423" t="s">
        <v>1703</v>
      </c>
      <c r="J57" s="424"/>
      <c r="K57" s="424"/>
      <c r="L57" s="424"/>
      <c r="M57" s="424"/>
      <c r="N57" s="424"/>
      <c r="O57" s="425"/>
      <c r="Q57" s="387"/>
      <c r="R57" s="392" t="s">
        <v>395</v>
      </c>
      <c r="S57" s="381"/>
      <c r="T57" s="95"/>
      <c r="U57" s="600">
        <v>370</v>
      </c>
      <c r="V57" s="601"/>
      <c r="W57" s="600">
        <f t="shared" si="8"/>
      </c>
      <c r="X57" s="601"/>
      <c r="Y57" s="423" t="s">
        <v>1702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392" t="s">
        <v>721</v>
      </c>
      <c r="C58" s="381"/>
      <c r="D58" s="95"/>
      <c r="E58" s="610">
        <v>310</v>
      </c>
      <c r="F58" s="611"/>
      <c r="G58" s="610">
        <f t="shared" si="6"/>
      </c>
      <c r="H58" s="611"/>
      <c r="I58" s="423" t="s">
        <v>1705</v>
      </c>
      <c r="J58" s="424"/>
      <c r="K58" s="424"/>
      <c r="L58" s="424"/>
      <c r="M58" s="424"/>
      <c r="N58" s="424"/>
      <c r="O58" s="425"/>
      <c r="Q58" s="387"/>
      <c r="R58" s="392" t="s">
        <v>722</v>
      </c>
      <c r="S58" s="381"/>
      <c r="T58" s="95"/>
      <c r="U58" s="600">
        <v>280</v>
      </c>
      <c r="V58" s="601"/>
      <c r="W58" s="600">
        <f t="shared" si="8"/>
      </c>
      <c r="X58" s="601"/>
      <c r="Y58" s="423" t="s">
        <v>635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392" t="s">
        <v>460</v>
      </c>
      <c r="C59" s="381"/>
      <c r="D59" s="95"/>
      <c r="E59" s="610">
        <v>340</v>
      </c>
      <c r="F59" s="611"/>
      <c r="G59" s="610">
        <f t="shared" si="6"/>
      </c>
      <c r="H59" s="611"/>
      <c r="I59" s="423" t="s">
        <v>1706</v>
      </c>
      <c r="J59" s="424"/>
      <c r="K59" s="424"/>
      <c r="L59" s="424"/>
      <c r="M59" s="424"/>
      <c r="N59" s="424"/>
      <c r="O59" s="425"/>
      <c r="Q59" s="387"/>
      <c r="R59" s="392" t="s">
        <v>723</v>
      </c>
      <c r="S59" s="381"/>
      <c r="T59" s="95"/>
      <c r="U59" s="600">
        <v>520</v>
      </c>
      <c r="V59" s="601"/>
      <c r="W59" s="600">
        <f t="shared" si="8"/>
      </c>
      <c r="X59" s="601"/>
      <c r="Y59" s="423" t="s">
        <v>1704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392" t="s">
        <v>724</v>
      </c>
      <c r="C60" s="381"/>
      <c r="D60" s="95"/>
      <c r="E60" s="610">
        <v>160</v>
      </c>
      <c r="F60" s="611"/>
      <c r="G60" s="610">
        <f t="shared" si="6"/>
      </c>
      <c r="H60" s="611"/>
      <c r="I60" s="423" t="s">
        <v>1708</v>
      </c>
      <c r="J60" s="424"/>
      <c r="K60" s="424"/>
      <c r="L60" s="424"/>
      <c r="M60" s="424"/>
      <c r="N60" s="424"/>
      <c r="O60" s="425"/>
      <c r="Q60" s="387"/>
      <c r="R60" s="392" t="s">
        <v>397</v>
      </c>
      <c r="S60" s="381"/>
      <c r="T60" s="95"/>
      <c r="U60" s="600">
        <v>340</v>
      </c>
      <c r="V60" s="601"/>
      <c r="W60" s="600">
        <f t="shared" si="8"/>
      </c>
      <c r="X60" s="601"/>
      <c r="Y60" s="423" t="s">
        <v>636</v>
      </c>
      <c r="Z60" s="424"/>
      <c r="AA60" s="424"/>
      <c r="AB60" s="424"/>
      <c r="AC60" s="424"/>
      <c r="AD60" s="424"/>
      <c r="AE60" s="425"/>
    </row>
    <row r="61" spans="1:31" ht="12.75" customHeight="1">
      <c r="A61" s="387"/>
      <c r="B61" s="392" t="s">
        <v>725</v>
      </c>
      <c r="C61" s="381"/>
      <c r="D61" s="95"/>
      <c r="E61" s="610">
        <v>200</v>
      </c>
      <c r="F61" s="611"/>
      <c r="G61" s="610">
        <f t="shared" si="6"/>
      </c>
      <c r="H61" s="611"/>
      <c r="I61" s="423" t="s">
        <v>1710</v>
      </c>
      <c r="J61" s="424"/>
      <c r="K61" s="424"/>
      <c r="L61" s="424"/>
      <c r="M61" s="424"/>
      <c r="N61" s="424"/>
      <c r="O61" s="425"/>
      <c r="Q61" s="387"/>
      <c r="R61" s="392" t="s">
        <v>398</v>
      </c>
      <c r="S61" s="381"/>
      <c r="T61" s="95"/>
      <c r="U61" s="600">
        <v>310</v>
      </c>
      <c r="V61" s="601"/>
      <c r="W61" s="600">
        <f t="shared" si="8"/>
      </c>
      <c r="X61" s="601"/>
      <c r="Y61" s="423" t="s">
        <v>1707</v>
      </c>
      <c r="Z61" s="424"/>
      <c r="AA61" s="424"/>
      <c r="AB61" s="424"/>
      <c r="AC61" s="424"/>
      <c r="AD61" s="424"/>
      <c r="AE61" s="425"/>
    </row>
    <row r="62" spans="1:31" ht="12.75" customHeight="1">
      <c r="A62" s="387"/>
      <c r="B62" s="392" t="s">
        <v>1400</v>
      </c>
      <c r="C62" s="381"/>
      <c r="D62" s="95"/>
      <c r="E62" s="610">
        <v>220</v>
      </c>
      <c r="F62" s="611"/>
      <c r="G62" s="610">
        <f>IF(D62="","",ROUND(E62*$D$4,-1))</f>
      </c>
      <c r="H62" s="611"/>
      <c r="I62" s="423" t="s">
        <v>1712</v>
      </c>
      <c r="J62" s="424"/>
      <c r="K62" s="424"/>
      <c r="L62" s="424"/>
      <c r="M62" s="424"/>
      <c r="N62" s="424"/>
      <c r="O62" s="425"/>
      <c r="Q62" s="387"/>
      <c r="R62" s="392" t="s">
        <v>399</v>
      </c>
      <c r="S62" s="381"/>
      <c r="T62" s="95"/>
      <c r="U62" s="600">
        <v>190</v>
      </c>
      <c r="V62" s="601"/>
      <c r="W62" s="600">
        <f t="shared" si="8"/>
      </c>
      <c r="X62" s="601"/>
      <c r="Y62" s="423" t="s">
        <v>1709</v>
      </c>
      <c r="Z62" s="424"/>
      <c r="AA62" s="424"/>
      <c r="AB62" s="424"/>
      <c r="AC62" s="424"/>
      <c r="AD62" s="424"/>
      <c r="AE62" s="425"/>
    </row>
    <row r="63" spans="1:31" ht="12.75" customHeight="1">
      <c r="A63" s="387"/>
      <c r="B63" s="392" t="s">
        <v>1713</v>
      </c>
      <c r="C63" s="381"/>
      <c r="D63" s="95"/>
      <c r="E63" s="610">
        <v>260</v>
      </c>
      <c r="F63" s="611"/>
      <c r="G63" s="610">
        <f t="shared" si="6"/>
      </c>
      <c r="H63" s="611"/>
      <c r="I63" s="423" t="s">
        <v>1714</v>
      </c>
      <c r="J63" s="424"/>
      <c r="K63" s="424"/>
      <c r="L63" s="424"/>
      <c r="M63" s="424"/>
      <c r="N63" s="424"/>
      <c r="O63" s="425"/>
      <c r="Q63" s="387"/>
      <c r="R63" s="404" t="s">
        <v>400</v>
      </c>
      <c r="S63" s="405"/>
      <c r="T63" s="95"/>
      <c r="U63" s="600">
        <v>200</v>
      </c>
      <c r="V63" s="601"/>
      <c r="W63" s="600">
        <f t="shared" si="8"/>
      </c>
      <c r="X63" s="601"/>
      <c r="Y63" s="423" t="s">
        <v>1711</v>
      </c>
      <c r="Z63" s="424"/>
      <c r="AA63" s="424"/>
      <c r="AB63" s="424"/>
      <c r="AC63" s="424"/>
      <c r="AD63" s="424"/>
      <c r="AE63" s="425"/>
    </row>
    <row r="64" spans="1:31" ht="12.75" customHeight="1">
      <c r="A64" s="387"/>
      <c r="B64" s="404" t="s">
        <v>519</v>
      </c>
      <c r="C64" s="405"/>
      <c r="D64" s="95"/>
      <c r="E64" s="610">
        <v>330</v>
      </c>
      <c r="F64" s="611"/>
      <c r="G64" s="610">
        <f t="shared" si="6"/>
      </c>
      <c r="H64" s="611"/>
      <c r="I64" s="423" t="s">
        <v>1715</v>
      </c>
      <c r="J64" s="424"/>
      <c r="K64" s="424"/>
      <c r="L64" s="424"/>
      <c r="M64" s="424"/>
      <c r="N64" s="424"/>
      <c r="O64" s="425"/>
      <c r="Q64" s="388"/>
      <c r="R64" s="406" t="s">
        <v>999</v>
      </c>
      <c r="S64" s="407"/>
      <c r="T64" s="408"/>
      <c r="U64" s="604">
        <f>SUBTOTAL(9,U51:V63)</f>
        <v>4460</v>
      </c>
      <c r="V64" s="605"/>
      <c r="W64" s="604">
        <f>SUBTOTAL(9,W51:X63)</f>
        <v>0</v>
      </c>
      <c r="X64" s="605"/>
      <c r="Y64" s="415"/>
      <c r="Z64" s="416"/>
      <c r="AA64" s="416"/>
      <c r="AB64" s="416"/>
      <c r="AC64" s="416"/>
      <c r="AD64" s="416"/>
      <c r="AE64" s="417"/>
    </row>
    <row r="65" spans="1:15" ht="12.75" customHeight="1">
      <c r="A65" s="388"/>
      <c r="B65" s="406" t="s">
        <v>999</v>
      </c>
      <c r="C65" s="407"/>
      <c r="D65" s="408"/>
      <c r="E65" s="604">
        <f>SUBTOTAL(9,E41:F64)</f>
        <v>6100</v>
      </c>
      <c r="F65" s="605"/>
      <c r="G65" s="604">
        <f>SUBTOTAL(9,G41:H64)</f>
        <v>0</v>
      </c>
      <c r="H65" s="605"/>
      <c r="I65" s="415"/>
      <c r="J65" s="416"/>
      <c r="K65" s="416"/>
      <c r="L65" s="416"/>
      <c r="M65" s="416"/>
      <c r="N65" s="416"/>
      <c r="O65" s="417"/>
    </row>
    <row r="66" spans="1:15" ht="12.75" customHeight="1">
      <c r="A66" s="782" t="s">
        <v>1259</v>
      </c>
      <c r="B66" s="758" t="s">
        <v>1716</v>
      </c>
      <c r="C66" s="759"/>
      <c r="D66" s="87"/>
      <c r="E66" s="614">
        <v>150</v>
      </c>
      <c r="F66" s="615"/>
      <c r="G66" s="614">
        <f>IF(D66="","",ROUND(E66*$D$4,-1))</f>
      </c>
      <c r="H66" s="615"/>
      <c r="I66" s="463" t="s">
        <v>1717</v>
      </c>
      <c r="J66" s="464"/>
      <c r="K66" s="464"/>
      <c r="L66" s="464"/>
      <c r="M66" s="464"/>
      <c r="N66" s="464"/>
      <c r="O66" s="465"/>
    </row>
    <row r="67" spans="1:15" ht="12.75" customHeight="1">
      <c r="A67" s="783"/>
      <c r="B67" s="392" t="s">
        <v>1718</v>
      </c>
      <c r="C67" s="381"/>
      <c r="D67" s="60"/>
      <c r="E67" s="610">
        <v>80</v>
      </c>
      <c r="F67" s="611"/>
      <c r="G67" s="610">
        <f>IF(D67="","",ROUND(E67*$D$4,-1))</f>
      </c>
      <c r="H67" s="611"/>
      <c r="I67" s="423" t="s">
        <v>1719</v>
      </c>
      <c r="J67" s="424"/>
      <c r="K67" s="424"/>
      <c r="L67" s="424"/>
      <c r="M67" s="424"/>
      <c r="N67" s="424"/>
      <c r="O67" s="425"/>
    </row>
    <row r="68" spans="1:15" ht="12.75" customHeight="1">
      <c r="A68" s="783"/>
      <c r="B68" s="392" t="s">
        <v>1720</v>
      </c>
      <c r="C68" s="381"/>
      <c r="D68" s="60"/>
      <c r="E68" s="610">
        <v>180</v>
      </c>
      <c r="F68" s="611"/>
      <c r="G68" s="610">
        <f>IF(D68="","",ROUND(E68*$D$4,-1))</f>
      </c>
      <c r="H68" s="611"/>
      <c r="I68" s="423" t="s">
        <v>1721</v>
      </c>
      <c r="J68" s="424"/>
      <c r="K68" s="424"/>
      <c r="L68" s="424"/>
      <c r="M68" s="424"/>
      <c r="N68" s="424"/>
      <c r="O68" s="425"/>
    </row>
    <row r="69" spans="1:15" ht="12.75" customHeight="1">
      <c r="A69" s="783"/>
      <c r="B69" s="392" t="s">
        <v>599</v>
      </c>
      <c r="C69" s="381"/>
      <c r="D69" s="95"/>
      <c r="E69" s="610">
        <v>290</v>
      </c>
      <c r="F69" s="611"/>
      <c r="G69" s="610">
        <f>IF(D69="","",ROUND(E69*$D$4,-1))</f>
      </c>
      <c r="H69" s="611"/>
      <c r="I69" s="423" t="s">
        <v>1722</v>
      </c>
      <c r="J69" s="424"/>
      <c r="K69" s="424"/>
      <c r="L69" s="424"/>
      <c r="M69" s="424"/>
      <c r="N69" s="424"/>
      <c r="O69" s="425"/>
    </row>
    <row r="70" spans="1:15" ht="12.75" customHeight="1">
      <c r="A70" s="783"/>
      <c r="B70" s="404" t="s">
        <v>600</v>
      </c>
      <c r="C70" s="405"/>
      <c r="D70" s="95"/>
      <c r="E70" s="610">
        <v>100</v>
      </c>
      <c r="F70" s="611"/>
      <c r="G70" s="610">
        <f>IF(D70="","",ROUND(E70*$D$4,-1))</f>
      </c>
      <c r="H70" s="611"/>
      <c r="I70" s="423" t="s">
        <v>1496</v>
      </c>
      <c r="J70" s="424"/>
      <c r="K70" s="424"/>
      <c r="L70" s="424"/>
      <c r="M70" s="424"/>
      <c r="N70" s="424"/>
      <c r="O70" s="425"/>
    </row>
    <row r="71" spans="1:16" ht="12.75" customHeight="1">
      <c r="A71" s="784"/>
      <c r="B71" s="406" t="s">
        <v>999</v>
      </c>
      <c r="C71" s="407"/>
      <c r="D71" s="408"/>
      <c r="E71" s="604">
        <f>SUBTOTAL(9,E66:F70)</f>
        <v>800</v>
      </c>
      <c r="F71" s="605"/>
      <c r="G71" s="604">
        <f>SUBTOTAL(9,G66:H70)</f>
        <v>0</v>
      </c>
      <c r="H71" s="605"/>
      <c r="I71" s="415"/>
      <c r="J71" s="416"/>
      <c r="K71" s="416"/>
      <c r="L71" s="416"/>
      <c r="M71" s="416"/>
      <c r="N71" s="416"/>
      <c r="O71" s="417"/>
      <c r="P71" s="92"/>
    </row>
    <row r="72" spans="1:16" ht="12.75" customHeight="1">
      <c r="A72" s="92"/>
      <c r="P72" s="92"/>
    </row>
    <row r="73" ht="12.75" customHeight="1">
      <c r="P73" s="92"/>
    </row>
    <row r="74" spans="16:17" ht="12.75" customHeight="1">
      <c r="P74" s="92"/>
      <c r="Q74" s="92"/>
    </row>
    <row r="75" spans="2:16" ht="12.7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5:24" ht="12.75" customHeight="1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523" t="s">
        <v>112</v>
      </c>
      <c r="R76" s="499"/>
      <c r="S76" s="499"/>
      <c r="T76" s="524"/>
      <c r="U76" s="413">
        <f>SUBTOTAL(9,E6:F71)+SUBTOTAL(9,U6:V64)</f>
        <v>32370</v>
      </c>
      <c r="V76" s="413"/>
      <c r="W76" s="413">
        <f>SUBTOTAL(9,G6:H71)+SUBTOTAL(9,W6:X64)</f>
        <v>0</v>
      </c>
      <c r="X76" s="413"/>
    </row>
    <row r="77" spans="1:31" ht="12.75" customHeight="1">
      <c r="A77" s="522" t="str">
        <f>'[1]集計表'!A69</f>
        <v>株式会社毎日メディアサービス山口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</row>
    <row r="78" spans="2:31" ht="12.7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Q78" s="25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pans="2:31" ht="12.7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Q79" s="25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2.75" customHeight="1">
      <c r="A80" s="3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Q80" s="25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pans="1:31" ht="12.75" customHeight="1">
      <c r="A81" s="7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12.75" customHeight="1">
      <c r="A82" s="29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8:31" ht="12.75" customHeight="1"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6:31" ht="12.75" customHeight="1">
      <c r="P84" s="15"/>
      <c r="Q84" s="15"/>
      <c r="R84" s="23"/>
      <c r="S84" s="23"/>
      <c r="T84" s="23"/>
      <c r="U84" s="26"/>
      <c r="V84" s="26"/>
      <c r="W84" s="27"/>
      <c r="X84" s="27"/>
      <c r="Y84" s="32"/>
      <c r="Z84" s="32"/>
      <c r="AA84" s="32"/>
      <c r="AB84" s="32"/>
      <c r="AC84" s="32"/>
      <c r="AD84" s="32"/>
      <c r="AE84" s="32"/>
    </row>
    <row r="85" spans="17:31" ht="12.75" customHeight="1">
      <c r="Q85" s="15"/>
      <c r="R85" s="23"/>
      <c r="S85" s="23"/>
      <c r="T85" s="23"/>
      <c r="U85" s="21"/>
      <c r="V85" s="21"/>
      <c r="W85" s="27"/>
      <c r="X85" s="27"/>
      <c r="Y85" s="19"/>
      <c r="Z85" s="19"/>
      <c r="AA85" s="19"/>
      <c r="AB85" s="19"/>
      <c r="AC85" s="19"/>
      <c r="AD85" s="19"/>
      <c r="AE85" s="19"/>
    </row>
    <row r="86" spans="1:31" ht="12.75" customHeight="1">
      <c r="A86" s="18"/>
      <c r="R86" s="23"/>
      <c r="S86" s="23"/>
      <c r="T86" s="23"/>
      <c r="U86" s="21"/>
      <c r="V86" s="21"/>
      <c r="W86" s="27"/>
      <c r="X86" s="27"/>
      <c r="Y86" s="19"/>
      <c r="Z86" s="19"/>
      <c r="AA86" s="19"/>
      <c r="AB86" s="19"/>
      <c r="AC86" s="19"/>
      <c r="AD86" s="19"/>
      <c r="AE86" s="19"/>
    </row>
    <row r="87" spans="17:31" ht="12.75" customHeight="1">
      <c r="Q87" s="15"/>
      <c r="R87" s="23"/>
      <c r="S87" s="23"/>
      <c r="T87" s="23"/>
      <c r="U87" s="21"/>
      <c r="V87" s="21"/>
      <c r="W87" s="27"/>
      <c r="X87" s="27"/>
      <c r="Y87" s="19"/>
      <c r="Z87" s="19"/>
      <c r="AA87" s="19"/>
      <c r="AB87" s="19"/>
      <c r="AC87" s="19"/>
      <c r="AD87" s="19"/>
      <c r="AE87" s="19"/>
    </row>
    <row r="88" spans="17:31" ht="12.75" customHeight="1">
      <c r="Q88" s="15"/>
      <c r="R88" s="23"/>
      <c r="S88" s="23"/>
      <c r="T88" s="23"/>
      <c r="U88" s="52"/>
      <c r="V88" s="52"/>
      <c r="W88" s="27"/>
      <c r="X88" s="27"/>
      <c r="Y88" s="19"/>
      <c r="Z88" s="19"/>
      <c r="AA88" s="19"/>
      <c r="AB88" s="19"/>
      <c r="AC88" s="19"/>
      <c r="AD88" s="19"/>
      <c r="AE88" s="19"/>
    </row>
    <row r="89" ht="12.75" customHeight="1"/>
    <row r="90" ht="12.75" customHeight="1"/>
    <row r="91" spans="2:15" ht="12.75" customHeight="1">
      <c r="B91" s="20"/>
      <c r="C91" s="20"/>
      <c r="D91" s="20"/>
      <c r="E91" s="26"/>
      <c r="F91" s="26"/>
      <c r="G91" s="27"/>
      <c r="H91" s="27"/>
      <c r="I91" s="19"/>
      <c r="J91" s="19"/>
      <c r="K91" s="19"/>
      <c r="L91" s="19"/>
      <c r="M91" s="19"/>
      <c r="N91" s="19"/>
      <c r="O91" s="19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spans="18:31" ht="12.75" customHeight="1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8:31" ht="12.75" customHeight="1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15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password="DE98" sheet="1"/>
  <protectedRanges>
    <protectedRange sqref="D4" name="範囲1"/>
    <protectedRange sqref="T41:T42 W41:X42 W44:X49 W51:X63 T6:T13 T51:T63 T44:T49 D41:D64 D21:D39 D6:D19 W6:X13 G21:H39 D66:D70 T30:T39 W30:X39 G66:H70 T15:T28 G6:H19 G41:H64 W15:X28" name="範囲1_1"/>
    <protectedRange sqref="T30:T39 T15:T28" name="範囲1_2_3"/>
    <protectedRange sqref="T41:T42" name="範囲1_2_1_1"/>
    <protectedRange sqref="T51:T63 T44:T49" name="範囲1_2_2_1"/>
  </protectedRanges>
  <mergeCells count="540">
    <mergeCell ref="B13:C13"/>
    <mergeCell ref="B18:C18"/>
    <mergeCell ref="R29:T29"/>
    <mergeCell ref="I23:O23"/>
    <mergeCell ref="E27:F27"/>
    <mergeCell ref="B22:C22"/>
    <mergeCell ref="G20:H20"/>
    <mergeCell ref="E18:F18"/>
    <mergeCell ref="I20:O20"/>
    <mergeCell ref="G15:H15"/>
    <mergeCell ref="G34:H34"/>
    <mergeCell ref="E25:F25"/>
    <mergeCell ref="I34:O34"/>
    <mergeCell ref="G25:H25"/>
    <mergeCell ref="G23:H23"/>
    <mergeCell ref="G32:H32"/>
    <mergeCell ref="R30:S30"/>
    <mergeCell ref="A66:A71"/>
    <mergeCell ref="A41:A65"/>
    <mergeCell ref="A21:A40"/>
    <mergeCell ref="B54:C54"/>
    <mergeCell ref="I16:O16"/>
    <mergeCell ref="G18:H18"/>
    <mergeCell ref="B16:C16"/>
    <mergeCell ref="E17:F17"/>
    <mergeCell ref="B20:D20"/>
    <mergeCell ref="A6:A20"/>
    <mergeCell ref="R18:S18"/>
    <mergeCell ref="R19:S19"/>
    <mergeCell ref="R25:S25"/>
    <mergeCell ref="R28:S28"/>
    <mergeCell ref="Y28:AE28"/>
    <mergeCell ref="R17:S17"/>
    <mergeCell ref="W21:X21"/>
    <mergeCell ref="R21:S21"/>
    <mergeCell ref="R20:S20"/>
    <mergeCell ref="Y18:AE18"/>
    <mergeCell ref="B17:C17"/>
    <mergeCell ref="E21:F21"/>
    <mergeCell ref="W29:X29"/>
    <mergeCell ref="Y29:AE29"/>
    <mergeCell ref="Y30:AE30"/>
    <mergeCell ref="U29:V29"/>
    <mergeCell ref="W30:X30"/>
    <mergeCell ref="W28:X28"/>
    <mergeCell ref="U30:V30"/>
    <mergeCell ref="U28:V28"/>
    <mergeCell ref="B11:C11"/>
    <mergeCell ref="B12:C12"/>
    <mergeCell ref="E12:F12"/>
    <mergeCell ref="B19:C19"/>
    <mergeCell ref="E19:F19"/>
    <mergeCell ref="B24:C24"/>
    <mergeCell ref="E24:F24"/>
    <mergeCell ref="B23:C23"/>
    <mergeCell ref="B21:C21"/>
    <mergeCell ref="E15:F15"/>
    <mergeCell ref="I14:O14"/>
    <mergeCell ref="I15:O15"/>
    <mergeCell ref="E20:F20"/>
    <mergeCell ref="E14:F14"/>
    <mergeCell ref="G14:H14"/>
    <mergeCell ref="G17:H17"/>
    <mergeCell ref="B5:D5"/>
    <mergeCell ref="G16:H16"/>
    <mergeCell ref="B8:C8"/>
    <mergeCell ref="E8:F8"/>
    <mergeCell ref="G9:H9"/>
    <mergeCell ref="E11:F11"/>
    <mergeCell ref="G11:H11"/>
    <mergeCell ref="B9:C9"/>
    <mergeCell ref="B14:C14"/>
    <mergeCell ref="B6:C6"/>
    <mergeCell ref="B7:C7"/>
    <mergeCell ref="E7:F7"/>
    <mergeCell ref="G8:H8"/>
    <mergeCell ref="E9:F9"/>
    <mergeCell ref="E16:F16"/>
    <mergeCell ref="G13:H13"/>
    <mergeCell ref="B15:C15"/>
    <mergeCell ref="E13:F13"/>
    <mergeCell ref="G12:H12"/>
    <mergeCell ref="B10:C10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G10:H10"/>
    <mergeCell ref="R9:S9"/>
    <mergeCell ref="R10:S10"/>
    <mergeCell ref="I5:O5"/>
    <mergeCell ref="I6:O6"/>
    <mergeCell ref="I11:O11"/>
    <mergeCell ref="I10:O10"/>
    <mergeCell ref="R6:S6"/>
    <mergeCell ref="R5:T5"/>
    <mergeCell ref="U6:V6"/>
    <mergeCell ref="U11:V11"/>
    <mergeCell ref="U10:V10"/>
    <mergeCell ref="R8:S8"/>
    <mergeCell ref="Q6:Q14"/>
    <mergeCell ref="A1:C1"/>
    <mergeCell ref="D1:AB1"/>
    <mergeCell ref="G7:H7"/>
    <mergeCell ref="D3:U3"/>
    <mergeCell ref="V3:W3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9:X9"/>
    <mergeCell ref="Y9:AE9"/>
    <mergeCell ref="W6:X6"/>
    <mergeCell ref="Y7:AE7"/>
    <mergeCell ref="W8:X8"/>
    <mergeCell ref="W10:X10"/>
    <mergeCell ref="Y10:AE10"/>
    <mergeCell ref="Y5:AE5"/>
    <mergeCell ref="W7:X7"/>
    <mergeCell ref="Y6:AE6"/>
    <mergeCell ref="Y8:AE8"/>
    <mergeCell ref="U9:V9"/>
    <mergeCell ref="U5:V5"/>
    <mergeCell ref="U7:V7"/>
    <mergeCell ref="U8:V8"/>
    <mergeCell ref="W13:X13"/>
    <mergeCell ref="R13:S13"/>
    <mergeCell ref="R7:S7"/>
    <mergeCell ref="W11:X11"/>
    <mergeCell ref="W12:X12"/>
    <mergeCell ref="W5:X5"/>
    <mergeCell ref="Y11:AE11"/>
    <mergeCell ref="R11:S11"/>
    <mergeCell ref="Y13:AE13"/>
    <mergeCell ref="U13:V13"/>
    <mergeCell ref="Y16:AE16"/>
    <mergeCell ref="U16:V16"/>
    <mergeCell ref="Y12:AE12"/>
    <mergeCell ref="R12:S12"/>
    <mergeCell ref="U12:V12"/>
    <mergeCell ref="R14:T14"/>
    <mergeCell ref="R15:S15"/>
    <mergeCell ref="Y15:AE15"/>
    <mergeCell ref="U14:V14"/>
    <mergeCell ref="Y14:AE14"/>
    <mergeCell ref="W16:X16"/>
    <mergeCell ref="W14:X14"/>
    <mergeCell ref="W15:X15"/>
    <mergeCell ref="U15:V15"/>
    <mergeCell ref="R16:S16"/>
    <mergeCell ref="W17:X17"/>
    <mergeCell ref="Y17:AE17"/>
    <mergeCell ref="Y21:AE21"/>
    <mergeCell ref="U18:V18"/>
    <mergeCell ref="U19:V19"/>
    <mergeCell ref="Y20:AE20"/>
    <mergeCell ref="U17:V17"/>
    <mergeCell ref="Y19:AE19"/>
    <mergeCell ref="W18:X18"/>
    <mergeCell ref="W19:X19"/>
    <mergeCell ref="G22:H22"/>
    <mergeCell ref="G19:H19"/>
    <mergeCell ref="W22:X22"/>
    <mergeCell ref="U20:V20"/>
    <mergeCell ref="I19:O19"/>
    <mergeCell ref="U21:V21"/>
    <mergeCell ref="W20:X20"/>
    <mergeCell ref="R22:S22"/>
    <mergeCell ref="I22:O22"/>
    <mergeCell ref="I21:O21"/>
    <mergeCell ref="Y22:AE22"/>
    <mergeCell ref="E26:F26"/>
    <mergeCell ref="G24:H24"/>
    <mergeCell ref="G26:H26"/>
    <mergeCell ref="I17:O17"/>
    <mergeCell ref="E22:F22"/>
    <mergeCell ref="G21:H21"/>
    <mergeCell ref="Y25:AE25"/>
    <mergeCell ref="Y23:AE23"/>
    <mergeCell ref="I18:O18"/>
    <mergeCell ref="Y27:AE27"/>
    <mergeCell ref="Y24:AE24"/>
    <mergeCell ref="I24:O24"/>
    <mergeCell ref="R24:S24"/>
    <mergeCell ref="U24:V24"/>
    <mergeCell ref="I26:O26"/>
    <mergeCell ref="W27:X27"/>
    <mergeCell ref="I25:O25"/>
    <mergeCell ref="U27:V27"/>
    <mergeCell ref="R27:S27"/>
    <mergeCell ref="R23:S23"/>
    <mergeCell ref="U23:V23"/>
    <mergeCell ref="U22:V22"/>
    <mergeCell ref="W25:X25"/>
    <mergeCell ref="U25:V25"/>
    <mergeCell ref="W23:X23"/>
    <mergeCell ref="W24:X24"/>
    <mergeCell ref="Y31:AE31"/>
    <mergeCell ref="W31:X31"/>
    <mergeCell ref="Y33:AE33"/>
    <mergeCell ref="I28:O28"/>
    <mergeCell ref="I30:O30"/>
    <mergeCell ref="R32:S32"/>
    <mergeCell ref="U32:V32"/>
    <mergeCell ref="W32:X32"/>
    <mergeCell ref="Y32:AE32"/>
    <mergeCell ref="W33:X33"/>
    <mergeCell ref="B27:C27"/>
    <mergeCell ref="G27:H27"/>
    <mergeCell ref="I27:O27"/>
    <mergeCell ref="B26:C26"/>
    <mergeCell ref="G28:H28"/>
    <mergeCell ref="B29:C29"/>
    <mergeCell ref="G29:H29"/>
    <mergeCell ref="E29:F29"/>
    <mergeCell ref="I29:O29"/>
    <mergeCell ref="B25:C25"/>
    <mergeCell ref="E23:F23"/>
    <mergeCell ref="B32:C32"/>
    <mergeCell ref="R36:S36"/>
    <mergeCell ref="R37:S37"/>
    <mergeCell ref="I31:O31"/>
    <mergeCell ref="B28:C28"/>
    <mergeCell ref="E28:F28"/>
    <mergeCell ref="B33:C33"/>
    <mergeCell ref="E33:F33"/>
    <mergeCell ref="Y34:AE34"/>
    <mergeCell ref="Y35:AE35"/>
    <mergeCell ref="I33:O33"/>
    <mergeCell ref="E30:F30"/>
    <mergeCell ref="R31:S31"/>
    <mergeCell ref="I32:O32"/>
    <mergeCell ref="G30:H30"/>
    <mergeCell ref="R34:S34"/>
    <mergeCell ref="E34:F34"/>
    <mergeCell ref="E31:F31"/>
    <mergeCell ref="U36:V36"/>
    <mergeCell ref="E35:F35"/>
    <mergeCell ref="E32:F32"/>
    <mergeCell ref="Y38:AE38"/>
    <mergeCell ref="Y36:AE36"/>
    <mergeCell ref="W34:X34"/>
    <mergeCell ref="W37:X37"/>
    <mergeCell ref="W36:X36"/>
    <mergeCell ref="U37:V37"/>
    <mergeCell ref="Y37:AE37"/>
    <mergeCell ref="B31:C31"/>
    <mergeCell ref="B35:C35"/>
    <mergeCell ref="B30:C30"/>
    <mergeCell ref="G31:H31"/>
    <mergeCell ref="U34:V34"/>
    <mergeCell ref="U31:V31"/>
    <mergeCell ref="B34:C34"/>
    <mergeCell ref="G33:H33"/>
    <mergeCell ref="R33:S33"/>
    <mergeCell ref="G35:H35"/>
    <mergeCell ref="W38:X38"/>
    <mergeCell ref="I40:O40"/>
    <mergeCell ref="I38:O38"/>
    <mergeCell ref="B36:C36"/>
    <mergeCell ref="E36:F36"/>
    <mergeCell ref="G36:H36"/>
    <mergeCell ref="I36:O36"/>
    <mergeCell ref="B38:C38"/>
    <mergeCell ref="G38:H38"/>
    <mergeCell ref="B37:C37"/>
    <mergeCell ref="E37:F37"/>
    <mergeCell ref="G37:H37"/>
    <mergeCell ref="I37:O37"/>
    <mergeCell ref="R39:S39"/>
    <mergeCell ref="U38:V38"/>
    <mergeCell ref="R38:S38"/>
    <mergeCell ref="E38:F38"/>
    <mergeCell ref="I39:O39"/>
    <mergeCell ref="B42:C42"/>
    <mergeCell ref="E42:F42"/>
    <mergeCell ref="G42:H42"/>
    <mergeCell ref="Y40:AE40"/>
    <mergeCell ref="W39:X39"/>
    <mergeCell ref="Y39:AE39"/>
    <mergeCell ref="U39:V39"/>
    <mergeCell ref="R40:T40"/>
    <mergeCell ref="Y41:AE41"/>
    <mergeCell ref="R41:S41"/>
    <mergeCell ref="B39:C39"/>
    <mergeCell ref="E39:F39"/>
    <mergeCell ref="G39:H39"/>
    <mergeCell ref="W41:X41"/>
    <mergeCell ref="B40:D40"/>
    <mergeCell ref="E40:F40"/>
    <mergeCell ref="W40:X40"/>
    <mergeCell ref="U40:V40"/>
    <mergeCell ref="U41:V41"/>
    <mergeCell ref="G40:H40"/>
    <mergeCell ref="E44:F44"/>
    <mergeCell ref="G44:H44"/>
    <mergeCell ref="W42:X42"/>
    <mergeCell ref="G43:H43"/>
    <mergeCell ref="B41:C41"/>
    <mergeCell ref="E41:F41"/>
    <mergeCell ref="B43:C43"/>
    <mergeCell ref="E43:F43"/>
    <mergeCell ref="U44:V44"/>
    <mergeCell ref="G41:H41"/>
    <mergeCell ref="Y42:AE42"/>
    <mergeCell ref="Y43:AE43"/>
    <mergeCell ref="R42:S42"/>
    <mergeCell ref="R44:S44"/>
    <mergeCell ref="R43:T43"/>
    <mergeCell ref="Y44:AE44"/>
    <mergeCell ref="U43:V43"/>
    <mergeCell ref="W43:X43"/>
    <mergeCell ref="U42:V42"/>
    <mergeCell ref="Y47:AE47"/>
    <mergeCell ref="W46:X46"/>
    <mergeCell ref="Y46:AE46"/>
    <mergeCell ref="W44:X44"/>
    <mergeCell ref="U47:V47"/>
    <mergeCell ref="U45:V45"/>
    <mergeCell ref="W45:X45"/>
    <mergeCell ref="W47:X47"/>
    <mergeCell ref="Y45:AE45"/>
    <mergeCell ref="G45:H45"/>
    <mergeCell ref="B44:C44"/>
    <mergeCell ref="B45:C45"/>
    <mergeCell ref="B47:C47"/>
    <mergeCell ref="U48:V48"/>
    <mergeCell ref="R48:S48"/>
    <mergeCell ref="B46:C46"/>
    <mergeCell ref="E45:F45"/>
    <mergeCell ref="U46:V46"/>
    <mergeCell ref="I45:O45"/>
    <mergeCell ref="W48:X48"/>
    <mergeCell ref="I47:O47"/>
    <mergeCell ref="R49:S49"/>
    <mergeCell ref="W49:X49"/>
    <mergeCell ref="I41:O41"/>
    <mergeCell ref="R47:S47"/>
    <mergeCell ref="I43:O43"/>
    <mergeCell ref="R45:S45"/>
    <mergeCell ref="I44:O44"/>
    <mergeCell ref="R46:S46"/>
    <mergeCell ref="G46:H46"/>
    <mergeCell ref="E48:F48"/>
    <mergeCell ref="G48:H48"/>
    <mergeCell ref="E47:F47"/>
    <mergeCell ref="G47:H47"/>
    <mergeCell ref="I46:O46"/>
    <mergeCell ref="E46:F46"/>
    <mergeCell ref="B50:C50"/>
    <mergeCell ref="E50:F50"/>
    <mergeCell ref="B49:C49"/>
    <mergeCell ref="E49:F49"/>
    <mergeCell ref="B48:C48"/>
    <mergeCell ref="I49:O49"/>
    <mergeCell ref="G50:H50"/>
    <mergeCell ref="G49:H49"/>
    <mergeCell ref="U49:V49"/>
    <mergeCell ref="I48:O48"/>
    <mergeCell ref="I50:O50"/>
    <mergeCell ref="G51:H51"/>
    <mergeCell ref="Y50:AE50"/>
    <mergeCell ref="R50:T50"/>
    <mergeCell ref="Y49:AE49"/>
    <mergeCell ref="W50:X50"/>
    <mergeCell ref="U50:V50"/>
    <mergeCell ref="Y48:AE48"/>
    <mergeCell ref="U52:V52"/>
    <mergeCell ref="B51:C51"/>
    <mergeCell ref="E51:F51"/>
    <mergeCell ref="B52:C52"/>
    <mergeCell ref="E52:F52"/>
    <mergeCell ref="G52:H52"/>
    <mergeCell ref="R52:S52"/>
    <mergeCell ref="R51:S51"/>
    <mergeCell ref="I51:O51"/>
    <mergeCell ref="U54:V54"/>
    <mergeCell ref="W52:X52"/>
    <mergeCell ref="W53:X53"/>
    <mergeCell ref="W54:X54"/>
    <mergeCell ref="Y53:AE53"/>
    <mergeCell ref="Y51:AE51"/>
    <mergeCell ref="U51:V51"/>
    <mergeCell ref="W51:X51"/>
    <mergeCell ref="Y52:AE52"/>
    <mergeCell ref="U53:V53"/>
    <mergeCell ref="Y54:AE54"/>
    <mergeCell ref="G55:H55"/>
    <mergeCell ref="B55:C55"/>
    <mergeCell ref="E53:F53"/>
    <mergeCell ref="Y55:AE55"/>
    <mergeCell ref="G53:H53"/>
    <mergeCell ref="I53:O53"/>
    <mergeCell ref="E55:F55"/>
    <mergeCell ref="R53:S53"/>
    <mergeCell ref="U55:V55"/>
    <mergeCell ref="B56:C56"/>
    <mergeCell ref="E56:F56"/>
    <mergeCell ref="G56:H56"/>
    <mergeCell ref="I56:O56"/>
    <mergeCell ref="R56:S56"/>
    <mergeCell ref="I54:O54"/>
    <mergeCell ref="E54:F54"/>
    <mergeCell ref="R54:S54"/>
    <mergeCell ref="Y56:AE56"/>
    <mergeCell ref="G59:H59"/>
    <mergeCell ref="I59:O59"/>
    <mergeCell ref="E60:F60"/>
    <mergeCell ref="I55:O55"/>
    <mergeCell ref="B53:C53"/>
    <mergeCell ref="W56:X56"/>
    <mergeCell ref="B57:C57"/>
    <mergeCell ref="E57:F57"/>
    <mergeCell ref="G57:H57"/>
    <mergeCell ref="U58:V58"/>
    <mergeCell ref="Y57:AE57"/>
    <mergeCell ref="R57:S57"/>
    <mergeCell ref="U57:V57"/>
    <mergeCell ref="W58:X58"/>
    <mergeCell ref="Y58:AE58"/>
    <mergeCell ref="Y60:AE60"/>
    <mergeCell ref="Y59:AE59"/>
    <mergeCell ref="R59:S59"/>
    <mergeCell ref="U59:V59"/>
    <mergeCell ref="R60:S60"/>
    <mergeCell ref="U60:V60"/>
    <mergeCell ref="W59:X59"/>
    <mergeCell ref="B58:C58"/>
    <mergeCell ref="E58:F58"/>
    <mergeCell ref="G58:H58"/>
    <mergeCell ref="I58:O58"/>
    <mergeCell ref="Y62:AE62"/>
    <mergeCell ref="Y61:AE61"/>
    <mergeCell ref="R62:S62"/>
    <mergeCell ref="U62:V62"/>
    <mergeCell ref="W61:X61"/>
    <mergeCell ref="W62:X62"/>
    <mergeCell ref="B59:C59"/>
    <mergeCell ref="B61:C61"/>
    <mergeCell ref="E61:F61"/>
    <mergeCell ref="G61:H61"/>
    <mergeCell ref="G60:H60"/>
    <mergeCell ref="U64:V64"/>
    <mergeCell ref="I61:O61"/>
    <mergeCell ref="B60:C60"/>
    <mergeCell ref="I60:O60"/>
    <mergeCell ref="E59:F59"/>
    <mergeCell ref="B65:D65"/>
    <mergeCell ref="E65:F65"/>
    <mergeCell ref="G65:H65"/>
    <mergeCell ref="B62:C62"/>
    <mergeCell ref="E62:F62"/>
    <mergeCell ref="W63:X63"/>
    <mergeCell ref="B64:C64"/>
    <mergeCell ref="E64:F64"/>
    <mergeCell ref="G64:H64"/>
    <mergeCell ref="B63:C63"/>
    <mergeCell ref="B71:D71"/>
    <mergeCell ref="B67:C67"/>
    <mergeCell ref="E67:F67"/>
    <mergeCell ref="G67:H67"/>
    <mergeCell ref="G69:H69"/>
    <mergeCell ref="B66:C66"/>
    <mergeCell ref="E71:F71"/>
    <mergeCell ref="G71:H71"/>
    <mergeCell ref="G66:H66"/>
    <mergeCell ref="E66:F66"/>
    <mergeCell ref="B70:C70"/>
    <mergeCell ref="E70:F70"/>
    <mergeCell ref="G70:H70"/>
    <mergeCell ref="I70:O70"/>
    <mergeCell ref="B69:C69"/>
    <mergeCell ref="B68:C68"/>
    <mergeCell ref="E68:F68"/>
    <mergeCell ref="Y64:AE64"/>
    <mergeCell ref="G62:H62"/>
    <mergeCell ref="I62:O62"/>
    <mergeCell ref="U33:V33"/>
    <mergeCell ref="W64:X64"/>
    <mergeCell ref="W55:X55"/>
    <mergeCell ref="R64:T64"/>
    <mergeCell ref="U63:V63"/>
    <mergeCell ref="Y63:AE63"/>
    <mergeCell ref="U56:V56"/>
    <mergeCell ref="R63:S63"/>
    <mergeCell ref="G68:H68"/>
    <mergeCell ref="I68:O68"/>
    <mergeCell ref="R35:S35"/>
    <mergeCell ref="U35:V35"/>
    <mergeCell ref="W35:X35"/>
    <mergeCell ref="R61:S61"/>
    <mergeCell ref="U61:V61"/>
    <mergeCell ref="G63:H63"/>
    <mergeCell ref="I65:O65"/>
    <mergeCell ref="E63:F63"/>
    <mergeCell ref="G54:H54"/>
    <mergeCell ref="W76:X76"/>
    <mergeCell ref="R55:S55"/>
    <mergeCell ref="U76:V76"/>
    <mergeCell ref="W60:X60"/>
    <mergeCell ref="W57:X57"/>
    <mergeCell ref="R58:S58"/>
    <mergeCell ref="I71:O71"/>
    <mergeCell ref="E69:F69"/>
    <mergeCell ref="I64:O64"/>
    <mergeCell ref="I67:O67"/>
    <mergeCell ref="I69:O69"/>
    <mergeCell ref="Q15:Q29"/>
    <mergeCell ref="I66:O66"/>
    <mergeCell ref="I63:O63"/>
    <mergeCell ref="I42:O42"/>
    <mergeCell ref="I57:O57"/>
    <mergeCell ref="I52:O52"/>
    <mergeCell ref="I35:O35"/>
    <mergeCell ref="Q76:T76"/>
    <mergeCell ref="A77:AE77"/>
    <mergeCell ref="R26:S26"/>
    <mergeCell ref="U26:V26"/>
    <mergeCell ref="W26:X26"/>
    <mergeCell ref="Y26:AE26"/>
    <mergeCell ref="Q51:Q64"/>
    <mergeCell ref="Q44:Q50"/>
    <mergeCell ref="Q41:Q43"/>
    <mergeCell ref="Q30:Q40"/>
  </mergeCells>
  <printOptions horizontalCentered="1"/>
  <pageMargins left="0.2" right="0.21" top="0.2" bottom="0.2" header="0.2" footer="0.2"/>
  <pageSetup horizontalDpi="600" verticalDpi="600" orientation="portrait" paperSize="9" scale="90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111</v>
      </c>
      <c r="B1" s="161"/>
      <c r="C1" s="161"/>
      <c r="D1" s="160" t="s">
        <v>953</v>
      </c>
      <c r="E1" s="161"/>
      <c r="F1" s="161"/>
      <c r="G1" s="163" t="s">
        <v>638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4"/>
      <c r="AA1" s="24"/>
      <c r="AB1" s="24"/>
      <c r="AC1" s="178">
        <f>'集計表'!AD1</f>
        <v>43739</v>
      </c>
      <c r="AD1" s="178"/>
      <c r="AE1" s="179"/>
    </row>
    <row r="2" spans="1:31" ht="18.75" customHeight="1">
      <c r="A2" s="493" t="s">
        <v>981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1831</v>
      </c>
      <c r="K2" s="3" t="s">
        <v>660</v>
      </c>
      <c r="L2" s="513">
        <f>'集計表'!M2</f>
        <v>-1</v>
      </c>
      <c r="M2" s="514"/>
      <c r="N2" s="514"/>
      <c r="O2" s="514"/>
      <c r="P2" s="2" t="s">
        <v>984</v>
      </c>
      <c r="Q2" s="6" t="s">
        <v>892</v>
      </c>
      <c r="R2" s="498">
        <f>'集計表'!S2</f>
        <v>0</v>
      </c>
      <c r="S2" s="498"/>
      <c r="T2" s="7" t="s">
        <v>893</v>
      </c>
      <c r="U2" s="8" t="s">
        <v>894</v>
      </c>
      <c r="V2" s="493" t="s">
        <v>895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989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990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991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789" t="s">
        <v>992</v>
      </c>
      <c r="Z4" s="789"/>
      <c r="AA4" s="11" t="s">
        <v>661</v>
      </c>
      <c r="AB4" s="788">
        <f>SUM(W33,W60)</f>
        <v>0</v>
      </c>
      <c r="AC4" s="789"/>
      <c r="AD4" s="789"/>
      <c r="AE4" s="9" t="s">
        <v>896</v>
      </c>
    </row>
    <row r="5" spans="1:31" ht="12.75" customHeight="1">
      <c r="A5" s="13"/>
      <c r="B5" s="519" t="s">
        <v>1723</v>
      </c>
      <c r="C5" s="496"/>
      <c r="D5" s="496"/>
      <c r="E5" s="491" t="s">
        <v>996</v>
      </c>
      <c r="F5" s="491"/>
      <c r="G5" s="492" t="s">
        <v>997</v>
      </c>
      <c r="H5" s="492"/>
      <c r="I5" s="496" t="s">
        <v>1595</v>
      </c>
      <c r="J5" s="496"/>
      <c r="K5" s="496"/>
      <c r="L5" s="496"/>
      <c r="M5" s="496"/>
      <c r="N5" s="496"/>
      <c r="O5" s="497"/>
      <c r="Q5" s="12"/>
      <c r="R5" s="519" t="s">
        <v>1596</v>
      </c>
      <c r="S5" s="496"/>
      <c r="T5" s="496"/>
      <c r="U5" s="491" t="s">
        <v>996</v>
      </c>
      <c r="V5" s="491"/>
      <c r="W5" s="492" t="s">
        <v>997</v>
      </c>
      <c r="X5" s="492"/>
      <c r="Y5" s="496" t="s">
        <v>1595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118</v>
      </c>
      <c r="B6" s="399" t="s">
        <v>1724</v>
      </c>
      <c r="C6" s="400"/>
      <c r="D6" s="59"/>
      <c r="E6" s="637">
        <v>200</v>
      </c>
      <c r="F6" s="638"/>
      <c r="G6" s="637">
        <f aca="true" t="shared" si="0" ref="G6:G30">IF(D6="","",ROUND(E6*$D$4,-1))</f>
      </c>
      <c r="H6" s="638"/>
      <c r="I6" s="516" t="s">
        <v>1725</v>
      </c>
      <c r="J6" s="517"/>
      <c r="K6" s="517"/>
      <c r="L6" s="517"/>
      <c r="M6" s="517"/>
      <c r="N6" s="517"/>
      <c r="O6" s="518"/>
      <c r="Q6" s="386" t="s">
        <v>125</v>
      </c>
      <c r="R6" s="399" t="s">
        <v>1726</v>
      </c>
      <c r="S6" s="400"/>
      <c r="T6" s="59"/>
      <c r="U6" s="610">
        <v>230</v>
      </c>
      <c r="V6" s="611"/>
      <c r="W6" s="610">
        <f>IF(T6="","",ROUND(U6*$D$4,-1))</f>
      </c>
      <c r="X6" s="611"/>
      <c r="Y6" s="423" t="s">
        <v>1727</v>
      </c>
      <c r="Z6" s="424"/>
      <c r="AA6" s="424"/>
      <c r="AB6" s="424"/>
      <c r="AC6" s="424"/>
      <c r="AD6" s="424"/>
      <c r="AE6" s="425"/>
    </row>
    <row r="7" spans="1:31" ht="12.75" customHeight="1">
      <c r="A7" s="387"/>
      <c r="B7" s="555" t="s">
        <v>1728</v>
      </c>
      <c r="C7" s="556"/>
      <c r="D7" s="96"/>
      <c r="E7" s="600">
        <v>240</v>
      </c>
      <c r="F7" s="601"/>
      <c r="G7" s="600">
        <f t="shared" si="0"/>
      </c>
      <c r="H7" s="601"/>
      <c r="I7" s="597" t="s">
        <v>1729</v>
      </c>
      <c r="J7" s="639"/>
      <c r="K7" s="639"/>
      <c r="L7" s="639"/>
      <c r="M7" s="639"/>
      <c r="N7" s="639"/>
      <c r="O7" s="640"/>
      <c r="Q7" s="387"/>
      <c r="R7" s="392" t="s">
        <v>1730</v>
      </c>
      <c r="S7" s="381"/>
      <c r="T7" s="65"/>
      <c r="U7" s="610">
        <v>140</v>
      </c>
      <c r="V7" s="611"/>
      <c r="W7" s="610">
        <f>IF(T7="","",ROUND(U7*$D$4,-1))</f>
      </c>
      <c r="X7" s="611"/>
      <c r="Y7" s="423" t="s">
        <v>1731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555" t="s">
        <v>1732</v>
      </c>
      <c r="C8" s="556"/>
      <c r="D8" s="96"/>
      <c r="E8" s="600">
        <v>70</v>
      </c>
      <c r="F8" s="601"/>
      <c r="G8" s="600">
        <f t="shared" si="0"/>
      </c>
      <c r="H8" s="601"/>
      <c r="I8" s="423" t="s">
        <v>1733</v>
      </c>
      <c r="J8" s="424"/>
      <c r="K8" s="424"/>
      <c r="L8" s="424"/>
      <c r="M8" s="424"/>
      <c r="N8" s="424"/>
      <c r="O8" s="425"/>
      <c r="Q8" s="387"/>
      <c r="R8" s="392" t="s">
        <v>1734</v>
      </c>
      <c r="S8" s="381"/>
      <c r="T8" s="60"/>
      <c r="U8" s="610">
        <v>100</v>
      </c>
      <c r="V8" s="611"/>
      <c r="W8" s="610">
        <f>IF(T8="","",ROUND(U8*$D$4,-1))</f>
      </c>
      <c r="X8" s="611"/>
      <c r="Y8" s="423" t="s">
        <v>1735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1736</v>
      </c>
      <c r="C9" s="381"/>
      <c r="D9" s="96"/>
      <c r="E9" s="600">
        <v>300</v>
      </c>
      <c r="F9" s="601"/>
      <c r="G9" s="600">
        <f t="shared" si="0"/>
      </c>
      <c r="H9" s="601"/>
      <c r="I9" s="423" t="s">
        <v>1493</v>
      </c>
      <c r="J9" s="424"/>
      <c r="K9" s="424"/>
      <c r="L9" s="424"/>
      <c r="M9" s="424"/>
      <c r="N9" s="424"/>
      <c r="O9" s="425"/>
      <c r="Q9" s="387"/>
      <c r="R9" s="392" t="s">
        <v>485</v>
      </c>
      <c r="S9" s="381"/>
      <c r="T9" s="95"/>
      <c r="U9" s="610">
        <v>70</v>
      </c>
      <c r="V9" s="611"/>
      <c r="W9" s="610">
        <f aca="true" t="shared" si="1" ref="W9:W18">IF(T9="","",ROUND(U9*$D$4,-1))</f>
      </c>
      <c r="X9" s="611"/>
      <c r="Y9" s="423" t="s">
        <v>1737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555" t="s">
        <v>1738</v>
      </c>
      <c r="C10" s="556"/>
      <c r="D10" s="96"/>
      <c r="E10" s="600">
        <v>220</v>
      </c>
      <c r="F10" s="601"/>
      <c r="G10" s="600">
        <f t="shared" si="0"/>
      </c>
      <c r="H10" s="601"/>
      <c r="I10" s="597" t="s">
        <v>1492</v>
      </c>
      <c r="J10" s="639"/>
      <c r="K10" s="639"/>
      <c r="L10" s="639"/>
      <c r="M10" s="639"/>
      <c r="N10" s="639"/>
      <c r="O10" s="640"/>
      <c r="Q10" s="387"/>
      <c r="R10" s="392" t="s">
        <v>486</v>
      </c>
      <c r="S10" s="381"/>
      <c r="T10" s="95"/>
      <c r="U10" s="610">
        <v>270</v>
      </c>
      <c r="V10" s="611"/>
      <c r="W10" s="610">
        <f t="shared" si="1"/>
      </c>
      <c r="X10" s="611"/>
      <c r="Y10" s="423" t="s">
        <v>1739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555" t="s">
        <v>1500</v>
      </c>
      <c r="C11" s="556"/>
      <c r="D11" s="96"/>
      <c r="E11" s="600">
        <v>150</v>
      </c>
      <c r="F11" s="601"/>
      <c r="G11" s="600">
        <f t="shared" si="0"/>
      </c>
      <c r="H11" s="601"/>
      <c r="I11" s="423" t="s">
        <v>1501</v>
      </c>
      <c r="J11" s="424"/>
      <c r="K11" s="424"/>
      <c r="L11" s="424"/>
      <c r="M11" s="424"/>
      <c r="N11" s="424"/>
      <c r="O11" s="425"/>
      <c r="Q11" s="387"/>
      <c r="R11" s="392" t="s">
        <v>664</v>
      </c>
      <c r="S11" s="381"/>
      <c r="T11" s="95"/>
      <c r="U11" s="610">
        <v>100</v>
      </c>
      <c r="V11" s="611"/>
      <c r="W11" s="610">
        <f t="shared" si="1"/>
      </c>
      <c r="X11" s="611"/>
      <c r="Y11" s="423" t="s">
        <v>1740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662</v>
      </c>
      <c r="C12" s="381"/>
      <c r="D12" s="96"/>
      <c r="E12" s="600">
        <v>310</v>
      </c>
      <c r="F12" s="601"/>
      <c r="G12" s="600">
        <f t="shared" si="0"/>
      </c>
      <c r="H12" s="601"/>
      <c r="I12" s="423" t="s">
        <v>1741</v>
      </c>
      <c r="J12" s="424"/>
      <c r="K12" s="424"/>
      <c r="L12" s="424"/>
      <c r="M12" s="424"/>
      <c r="N12" s="424"/>
      <c r="O12" s="425"/>
      <c r="Q12" s="387"/>
      <c r="R12" s="392" t="s">
        <v>666</v>
      </c>
      <c r="S12" s="381"/>
      <c r="T12" s="95"/>
      <c r="U12" s="610">
        <v>40</v>
      </c>
      <c r="V12" s="611"/>
      <c r="W12" s="610">
        <f t="shared" si="1"/>
      </c>
      <c r="X12" s="611"/>
      <c r="Y12" s="423" t="s">
        <v>1742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663</v>
      </c>
      <c r="C13" s="381"/>
      <c r="D13" s="96"/>
      <c r="E13" s="600">
        <v>430</v>
      </c>
      <c r="F13" s="601"/>
      <c r="G13" s="600">
        <f t="shared" si="0"/>
      </c>
      <c r="H13" s="601"/>
      <c r="I13" s="423" t="s">
        <v>1743</v>
      </c>
      <c r="J13" s="424"/>
      <c r="K13" s="424"/>
      <c r="L13" s="424"/>
      <c r="M13" s="424"/>
      <c r="N13" s="424"/>
      <c r="O13" s="425"/>
      <c r="Q13" s="387"/>
      <c r="R13" s="392" t="s">
        <v>956</v>
      </c>
      <c r="S13" s="381"/>
      <c r="T13" s="95"/>
      <c r="U13" s="610">
        <v>100</v>
      </c>
      <c r="V13" s="611"/>
      <c r="W13" s="610">
        <f>IF(T13="","",ROUND(U13*$D$4,-1))</f>
      </c>
      <c r="X13" s="611"/>
      <c r="Y13" s="423" t="s">
        <v>1744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2443</v>
      </c>
      <c r="C14" s="381"/>
      <c r="D14" s="96"/>
      <c r="E14" s="600">
        <v>220</v>
      </c>
      <c r="F14" s="601"/>
      <c r="G14" s="600">
        <f>IF(D14="","",ROUND(E14*$D$4,-1))</f>
      </c>
      <c r="H14" s="601"/>
      <c r="I14" s="423" t="s">
        <v>1745</v>
      </c>
      <c r="J14" s="424"/>
      <c r="K14" s="424"/>
      <c r="L14" s="424"/>
      <c r="M14" s="424"/>
      <c r="N14" s="424"/>
      <c r="O14" s="425"/>
      <c r="Q14" s="387"/>
      <c r="R14" s="392" t="s">
        <v>957</v>
      </c>
      <c r="S14" s="381"/>
      <c r="T14" s="95"/>
      <c r="U14" s="610">
        <v>120</v>
      </c>
      <c r="V14" s="611"/>
      <c r="W14" s="610">
        <f>IF(T14="","",ROUND(U14*$D$4,-1))</f>
      </c>
      <c r="X14" s="611"/>
      <c r="Y14" s="423" t="s">
        <v>1746</v>
      </c>
      <c r="Z14" s="424"/>
      <c r="AA14" s="424"/>
      <c r="AB14" s="424"/>
      <c r="AC14" s="424"/>
      <c r="AD14" s="424"/>
      <c r="AE14" s="425"/>
    </row>
    <row r="15" spans="1:31" ht="12.75" customHeight="1">
      <c r="A15" s="387"/>
      <c r="B15" s="392" t="s">
        <v>2352</v>
      </c>
      <c r="C15" s="381"/>
      <c r="D15" s="96"/>
      <c r="E15" s="600">
        <v>210</v>
      </c>
      <c r="F15" s="601"/>
      <c r="G15" s="600">
        <f t="shared" si="0"/>
      </c>
      <c r="H15" s="601"/>
      <c r="I15" s="423" t="s">
        <v>2444</v>
      </c>
      <c r="J15" s="424"/>
      <c r="K15" s="424"/>
      <c r="L15" s="424"/>
      <c r="M15" s="424"/>
      <c r="N15" s="424"/>
      <c r="O15" s="425"/>
      <c r="Q15" s="387"/>
      <c r="R15" s="392" t="s">
        <v>489</v>
      </c>
      <c r="S15" s="381"/>
      <c r="T15" s="95"/>
      <c r="U15" s="610">
        <v>220</v>
      </c>
      <c r="V15" s="611"/>
      <c r="W15" s="610">
        <f>IF(T15="","",ROUND(U15*$D$4,-1))</f>
      </c>
      <c r="X15" s="611"/>
      <c r="Y15" s="423" t="s">
        <v>1748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392" t="s">
        <v>665</v>
      </c>
      <c r="C16" s="381"/>
      <c r="D16" s="96"/>
      <c r="E16" s="600">
        <v>290</v>
      </c>
      <c r="F16" s="601"/>
      <c r="G16" s="600">
        <f>IF(D16="","",ROUND(E16*$D$4,-1))</f>
      </c>
      <c r="H16" s="601"/>
      <c r="I16" s="423" t="s">
        <v>1747</v>
      </c>
      <c r="J16" s="424"/>
      <c r="K16" s="424"/>
      <c r="L16" s="424"/>
      <c r="M16" s="424"/>
      <c r="N16" s="424"/>
      <c r="O16" s="425"/>
      <c r="Q16" s="387"/>
      <c r="R16" s="392" t="s">
        <v>490</v>
      </c>
      <c r="S16" s="381"/>
      <c r="T16" s="95"/>
      <c r="U16" s="610">
        <v>180</v>
      </c>
      <c r="V16" s="611"/>
      <c r="W16" s="610">
        <f t="shared" si="1"/>
      </c>
      <c r="X16" s="611"/>
      <c r="Y16" s="423" t="s">
        <v>1750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667</v>
      </c>
      <c r="C17" s="381"/>
      <c r="D17" s="96"/>
      <c r="E17" s="600">
        <v>330</v>
      </c>
      <c r="F17" s="601"/>
      <c r="G17" s="600">
        <f t="shared" si="0"/>
      </c>
      <c r="H17" s="601"/>
      <c r="I17" s="423" t="s">
        <v>1749</v>
      </c>
      <c r="J17" s="424"/>
      <c r="K17" s="424"/>
      <c r="L17" s="424"/>
      <c r="M17" s="424"/>
      <c r="N17" s="424"/>
      <c r="O17" s="425"/>
      <c r="Q17" s="387"/>
      <c r="R17" s="392" t="s">
        <v>491</v>
      </c>
      <c r="S17" s="381"/>
      <c r="T17" s="95"/>
      <c r="U17" s="610">
        <v>180</v>
      </c>
      <c r="V17" s="611"/>
      <c r="W17" s="610">
        <f t="shared" si="1"/>
      </c>
      <c r="X17" s="611"/>
      <c r="Y17" s="423" t="s">
        <v>1751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668</v>
      </c>
      <c r="C18" s="381"/>
      <c r="D18" s="96"/>
      <c r="E18" s="600">
        <v>330</v>
      </c>
      <c r="F18" s="601"/>
      <c r="G18" s="600">
        <f t="shared" si="0"/>
      </c>
      <c r="H18" s="601"/>
      <c r="I18" s="423" t="s">
        <v>669</v>
      </c>
      <c r="J18" s="424"/>
      <c r="K18" s="424"/>
      <c r="L18" s="424"/>
      <c r="M18" s="424"/>
      <c r="N18" s="424"/>
      <c r="O18" s="425"/>
      <c r="Q18" s="387"/>
      <c r="R18" s="404" t="s">
        <v>492</v>
      </c>
      <c r="S18" s="405"/>
      <c r="T18" s="95"/>
      <c r="U18" s="610">
        <v>130</v>
      </c>
      <c r="V18" s="611"/>
      <c r="W18" s="610">
        <f t="shared" si="1"/>
      </c>
      <c r="X18" s="611"/>
      <c r="Y18" s="423" t="s">
        <v>1753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670</v>
      </c>
      <c r="C19" s="381"/>
      <c r="D19" s="96"/>
      <c r="E19" s="600">
        <v>590</v>
      </c>
      <c r="F19" s="601"/>
      <c r="G19" s="600">
        <f t="shared" si="0"/>
      </c>
      <c r="H19" s="601"/>
      <c r="I19" s="423" t="s">
        <v>1752</v>
      </c>
      <c r="J19" s="424"/>
      <c r="K19" s="424"/>
      <c r="L19" s="424"/>
      <c r="M19" s="424"/>
      <c r="N19" s="424"/>
      <c r="O19" s="425"/>
      <c r="Q19" s="388"/>
      <c r="R19" s="406" t="s">
        <v>999</v>
      </c>
      <c r="S19" s="407"/>
      <c r="T19" s="408"/>
      <c r="U19" s="604">
        <f>SUBTOTAL(9,U6:V18)</f>
        <v>1880</v>
      </c>
      <c r="V19" s="605"/>
      <c r="W19" s="771">
        <f>SUBTOTAL(9,W6:X18)</f>
        <v>0</v>
      </c>
      <c r="X19" s="772"/>
      <c r="Y19" s="616"/>
      <c r="Z19" s="501"/>
      <c r="AA19" s="501"/>
      <c r="AB19" s="501"/>
      <c r="AC19" s="501"/>
      <c r="AD19" s="501"/>
      <c r="AE19" s="617"/>
    </row>
    <row r="20" spans="1:31" ht="12.75" customHeight="1">
      <c r="A20" s="387"/>
      <c r="B20" s="392" t="s">
        <v>671</v>
      </c>
      <c r="C20" s="381"/>
      <c r="D20" s="96"/>
      <c r="E20" s="600">
        <v>330</v>
      </c>
      <c r="F20" s="601"/>
      <c r="G20" s="600">
        <f>IF(D20="","",ROUND(E20*$D$4,-1))</f>
      </c>
      <c r="H20" s="601"/>
      <c r="I20" s="423" t="s">
        <v>672</v>
      </c>
      <c r="J20" s="424"/>
      <c r="K20" s="424"/>
      <c r="L20" s="424"/>
      <c r="M20" s="424"/>
      <c r="N20" s="424"/>
      <c r="O20" s="425"/>
      <c r="Q20" s="386" t="s">
        <v>126</v>
      </c>
      <c r="R20" s="399" t="s">
        <v>1756</v>
      </c>
      <c r="S20" s="400"/>
      <c r="T20" s="59"/>
      <c r="U20" s="610">
        <v>70</v>
      </c>
      <c r="V20" s="611"/>
      <c r="W20" s="610">
        <f>IF(T20="","",ROUND(U20*$D$4,-1))</f>
      </c>
      <c r="X20" s="611"/>
      <c r="Y20" s="597" t="s">
        <v>1757</v>
      </c>
      <c r="Z20" s="598"/>
      <c r="AA20" s="598"/>
      <c r="AB20" s="598"/>
      <c r="AC20" s="598"/>
      <c r="AD20" s="598"/>
      <c r="AE20" s="599"/>
    </row>
    <row r="21" spans="1:31" ht="12.75" customHeight="1">
      <c r="A21" s="387"/>
      <c r="B21" s="392" t="s">
        <v>1754</v>
      </c>
      <c r="C21" s="381"/>
      <c r="D21" s="96"/>
      <c r="E21" s="600">
        <v>360</v>
      </c>
      <c r="F21" s="601"/>
      <c r="G21" s="600">
        <f>IF(D21="","",ROUND(E21*$D$4,-1))</f>
      </c>
      <c r="H21" s="601"/>
      <c r="I21" s="423" t="s">
        <v>1755</v>
      </c>
      <c r="J21" s="424"/>
      <c r="K21" s="424"/>
      <c r="L21" s="424"/>
      <c r="M21" s="424"/>
      <c r="N21" s="424"/>
      <c r="O21" s="425"/>
      <c r="Q21" s="387"/>
      <c r="R21" s="392" t="s">
        <v>1760</v>
      </c>
      <c r="S21" s="381"/>
      <c r="T21" s="60"/>
      <c r="U21" s="610">
        <v>60</v>
      </c>
      <c r="V21" s="611"/>
      <c r="W21" s="610">
        <f>IF(T21="","",ROUND(U21*$D$4,-1))</f>
      </c>
      <c r="X21" s="611"/>
      <c r="Y21" s="597" t="s">
        <v>1761</v>
      </c>
      <c r="Z21" s="598"/>
      <c r="AA21" s="598"/>
      <c r="AB21" s="598"/>
      <c r="AC21" s="598"/>
      <c r="AD21" s="598"/>
      <c r="AE21" s="599"/>
    </row>
    <row r="22" spans="1:31" ht="12.75" customHeight="1">
      <c r="A22" s="387"/>
      <c r="B22" s="392" t="s">
        <v>1758</v>
      </c>
      <c r="C22" s="381"/>
      <c r="D22" s="96"/>
      <c r="E22" s="600">
        <v>300</v>
      </c>
      <c r="F22" s="601"/>
      <c r="G22" s="600">
        <f t="shared" si="0"/>
      </c>
      <c r="H22" s="601"/>
      <c r="I22" s="423" t="s">
        <v>1759</v>
      </c>
      <c r="J22" s="424"/>
      <c r="K22" s="424"/>
      <c r="L22" s="424"/>
      <c r="M22" s="424"/>
      <c r="N22" s="424"/>
      <c r="O22" s="425"/>
      <c r="Q22" s="387"/>
      <c r="R22" s="392" t="s">
        <v>1763</v>
      </c>
      <c r="S22" s="381"/>
      <c r="T22" s="95"/>
      <c r="U22" s="610">
        <v>50</v>
      </c>
      <c r="V22" s="611"/>
      <c r="W22" s="610">
        <f>IF(T22="","",ROUND(U22*$D$4,-1))</f>
      </c>
      <c r="X22" s="611"/>
      <c r="Y22" s="597" t="s">
        <v>1764</v>
      </c>
      <c r="Z22" s="598"/>
      <c r="AA22" s="598"/>
      <c r="AB22" s="598"/>
      <c r="AC22" s="598"/>
      <c r="AD22" s="598"/>
      <c r="AE22" s="599"/>
    </row>
    <row r="23" spans="1:31" ht="12.75" customHeight="1">
      <c r="A23" s="387"/>
      <c r="B23" s="392" t="s">
        <v>359</v>
      </c>
      <c r="C23" s="381"/>
      <c r="D23" s="96"/>
      <c r="E23" s="600">
        <v>550</v>
      </c>
      <c r="F23" s="601"/>
      <c r="G23" s="600">
        <f t="shared" si="0"/>
      </c>
      <c r="H23" s="601"/>
      <c r="I23" s="423" t="s">
        <v>1762</v>
      </c>
      <c r="J23" s="424"/>
      <c r="K23" s="424"/>
      <c r="L23" s="424"/>
      <c r="M23" s="424"/>
      <c r="N23" s="424"/>
      <c r="O23" s="425"/>
      <c r="Q23" s="387"/>
      <c r="R23" s="392" t="s">
        <v>675</v>
      </c>
      <c r="S23" s="381"/>
      <c r="T23" s="95"/>
      <c r="U23" s="610">
        <v>150</v>
      </c>
      <c r="V23" s="611"/>
      <c r="W23" s="610">
        <f aca="true" t="shared" si="2" ref="W23:W30">IF(T23="","",ROUND(U23*$D$4,-1))</f>
      </c>
      <c r="X23" s="611"/>
      <c r="Y23" s="597" t="s">
        <v>1766</v>
      </c>
      <c r="Z23" s="598"/>
      <c r="AA23" s="598"/>
      <c r="AB23" s="598"/>
      <c r="AC23" s="598"/>
      <c r="AD23" s="598"/>
      <c r="AE23" s="599"/>
    </row>
    <row r="24" spans="1:31" ht="12.75" customHeight="1">
      <c r="A24" s="387"/>
      <c r="B24" s="392" t="s">
        <v>360</v>
      </c>
      <c r="C24" s="381"/>
      <c r="D24" s="96"/>
      <c r="E24" s="600">
        <v>350</v>
      </c>
      <c r="F24" s="601"/>
      <c r="G24" s="600">
        <f t="shared" si="0"/>
      </c>
      <c r="H24" s="601"/>
      <c r="I24" s="423" t="s">
        <v>1765</v>
      </c>
      <c r="J24" s="424"/>
      <c r="K24" s="424"/>
      <c r="L24" s="424"/>
      <c r="M24" s="424"/>
      <c r="N24" s="424"/>
      <c r="O24" s="425"/>
      <c r="Q24" s="387"/>
      <c r="R24" s="392" t="s">
        <v>677</v>
      </c>
      <c r="S24" s="381"/>
      <c r="T24" s="95"/>
      <c r="U24" s="610">
        <v>140</v>
      </c>
      <c r="V24" s="611"/>
      <c r="W24" s="610">
        <f t="shared" si="2"/>
      </c>
      <c r="X24" s="611"/>
      <c r="Y24" s="597" t="s">
        <v>1768</v>
      </c>
      <c r="Z24" s="598"/>
      <c r="AA24" s="598"/>
      <c r="AB24" s="598"/>
      <c r="AC24" s="598"/>
      <c r="AD24" s="598"/>
      <c r="AE24" s="599"/>
    </row>
    <row r="25" spans="1:31" ht="12.75" customHeight="1">
      <c r="A25" s="387"/>
      <c r="B25" s="392" t="s">
        <v>673</v>
      </c>
      <c r="C25" s="381"/>
      <c r="D25" s="96"/>
      <c r="E25" s="600">
        <v>130</v>
      </c>
      <c r="F25" s="601"/>
      <c r="G25" s="600">
        <f t="shared" si="0"/>
      </c>
      <c r="H25" s="601"/>
      <c r="I25" s="423" t="s">
        <v>1767</v>
      </c>
      <c r="J25" s="424"/>
      <c r="K25" s="424"/>
      <c r="L25" s="424"/>
      <c r="M25" s="424"/>
      <c r="N25" s="424"/>
      <c r="O25" s="425"/>
      <c r="Q25" s="387"/>
      <c r="R25" s="392" t="s">
        <v>546</v>
      </c>
      <c r="S25" s="381"/>
      <c r="T25" s="95"/>
      <c r="U25" s="610">
        <v>100</v>
      </c>
      <c r="V25" s="611"/>
      <c r="W25" s="610">
        <f t="shared" si="2"/>
      </c>
      <c r="X25" s="611"/>
      <c r="Y25" s="597" t="s">
        <v>1770</v>
      </c>
      <c r="Z25" s="598"/>
      <c r="AA25" s="598"/>
      <c r="AB25" s="598"/>
      <c r="AC25" s="598"/>
      <c r="AD25" s="598"/>
      <c r="AE25" s="599"/>
    </row>
    <row r="26" spans="1:31" ht="12.75" customHeight="1">
      <c r="A26" s="387"/>
      <c r="B26" s="392" t="s">
        <v>674</v>
      </c>
      <c r="C26" s="381"/>
      <c r="D26" s="96"/>
      <c r="E26" s="600">
        <v>130</v>
      </c>
      <c r="F26" s="601"/>
      <c r="G26" s="600">
        <f t="shared" si="0"/>
      </c>
      <c r="H26" s="601"/>
      <c r="I26" s="423" t="s">
        <v>1769</v>
      </c>
      <c r="J26" s="424"/>
      <c r="K26" s="424"/>
      <c r="L26" s="424"/>
      <c r="M26" s="424"/>
      <c r="N26" s="424"/>
      <c r="O26" s="425"/>
      <c r="Q26" s="387"/>
      <c r="R26" s="392" t="s">
        <v>679</v>
      </c>
      <c r="S26" s="381"/>
      <c r="T26" s="95"/>
      <c r="U26" s="610">
        <v>50</v>
      </c>
      <c r="V26" s="611"/>
      <c r="W26" s="610">
        <f t="shared" si="2"/>
      </c>
      <c r="X26" s="611"/>
      <c r="Y26" s="597" t="s">
        <v>1772</v>
      </c>
      <c r="Z26" s="598"/>
      <c r="AA26" s="598"/>
      <c r="AB26" s="598"/>
      <c r="AC26" s="598"/>
      <c r="AD26" s="598"/>
      <c r="AE26" s="599"/>
    </row>
    <row r="27" spans="1:31" ht="12.75" customHeight="1">
      <c r="A27" s="387"/>
      <c r="B27" s="392" t="s">
        <v>676</v>
      </c>
      <c r="C27" s="381"/>
      <c r="D27" s="96"/>
      <c r="E27" s="600">
        <v>170</v>
      </c>
      <c r="F27" s="601"/>
      <c r="G27" s="600">
        <f t="shared" si="0"/>
      </c>
      <c r="H27" s="601"/>
      <c r="I27" s="423" t="s">
        <v>1771</v>
      </c>
      <c r="J27" s="424"/>
      <c r="K27" s="424"/>
      <c r="L27" s="424"/>
      <c r="M27" s="424"/>
      <c r="N27" s="424"/>
      <c r="O27" s="425"/>
      <c r="Q27" s="387"/>
      <c r="R27" s="392" t="s">
        <v>680</v>
      </c>
      <c r="S27" s="381"/>
      <c r="T27" s="95"/>
      <c r="U27" s="610">
        <v>40</v>
      </c>
      <c r="V27" s="611"/>
      <c r="W27" s="610">
        <f t="shared" si="2"/>
      </c>
      <c r="X27" s="611"/>
      <c r="Y27" s="597" t="s">
        <v>1774</v>
      </c>
      <c r="Z27" s="598"/>
      <c r="AA27" s="598"/>
      <c r="AB27" s="598"/>
      <c r="AC27" s="598"/>
      <c r="AD27" s="598"/>
      <c r="AE27" s="599"/>
    </row>
    <row r="28" spans="1:31" ht="12.75" customHeight="1">
      <c r="A28" s="387"/>
      <c r="B28" s="392" t="s">
        <v>678</v>
      </c>
      <c r="C28" s="381"/>
      <c r="D28" s="96"/>
      <c r="E28" s="600">
        <v>90</v>
      </c>
      <c r="F28" s="601"/>
      <c r="G28" s="600">
        <f t="shared" si="0"/>
      </c>
      <c r="H28" s="601"/>
      <c r="I28" s="423" t="s">
        <v>1773</v>
      </c>
      <c r="J28" s="424"/>
      <c r="K28" s="424"/>
      <c r="L28" s="424"/>
      <c r="M28" s="424"/>
      <c r="N28" s="424"/>
      <c r="O28" s="425"/>
      <c r="Q28" s="387"/>
      <c r="R28" s="392" t="s">
        <v>681</v>
      </c>
      <c r="S28" s="381"/>
      <c r="T28" s="95"/>
      <c r="U28" s="610">
        <v>50</v>
      </c>
      <c r="V28" s="611"/>
      <c r="W28" s="610">
        <f t="shared" si="2"/>
      </c>
      <c r="X28" s="611"/>
      <c r="Y28" s="597" t="s">
        <v>1776</v>
      </c>
      <c r="Z28" s="598"/>
      <c r="AA28" s="598"/>
      <c r="AB28" s="598"/>
      <c r="AC28" s="598"/>
      <c r="AD28" s="598"/>
      <c r="AE28" s="599"/>
    </row>
    <row r="29" spans="1:31" ht="12.75" customHeight="1">
      <c r="A29" s="387"/>
      <c r="B29" s="392" t="s">
        <v>305</v>
      </c>
      <c r="C29" s="381"/>
      <c r="D29" s="96"/>
      <c r="E29" s="600">
        <v>230</v>
      </c>
      <c r="F29" s="601"/>
      <c r="G29" s="600">
        <f t="shared" si="0"/>
      </c>
      <c r="H29" s="601"/>
      <c r="I29" s="423" t="s">
        <v>1775</v>
      </c>
      <c r="J29" s="424"/>
      <c r="K29" s="424"/>
      <c r="L29" s="424"/>
      <c r="M29" s="424"/>
      <c r="N29" s="424"/>
      <c r="O29" s="425"/>
      <c r="Q29" s="387"/>
      <c r="R29" s="572" t="s">
        <v>682</v>
      </c>
      <c r="S29" s="573"/>
      <c r="T29" s="95"/>
      <c r="U29" s="614">
        <v>50</v>
      </c>
      <c r="V29" s="615"/>
      <c r="W29" s="610">
        <f t="shared" si="2"/>
      </c>
      <c r="X29" s="611"/>
      <c r="Y29" s="597" t="s">
        <v>1778</v>
      </c>
      <c r="Z29" s="598"/>
      <c r="AA29" s="598"/>
      <c r="AB29" s="598"/>
      <c r="AC29" s="598"/>
      <c r="AD29" s="598"/>
      <c r="AE29" s="599"/>
    </row>
    <row r="30" spans="1:31" ht="12.75" customHeight="1">
      <c r="A30" s="387"/>
      <c r="B30" s="404" t="s">
        <v>306</v>
      </c>
      <c r="C30" s="405"/>
      <c r="D30" s="96"/>
      <c r="E30" s="760">
        <v>100</v>
      </c>
      <c r="F30" s="761"/>
      <c r="G30" s="600">
        <f t="shared" si="0"/>
      </c>
      <c r="H30" s="601"/>
      <c r="I30" s="466" t="s">
        <v>1777</v>
      </c>
      <c r="J30" s="467"/>
      <c r="K30" s="467"/>
      <c r="L30" s="467"/>
      <c r="M30" s="467"/>
      <c r="N30" s="467"/>
      <c r="O30" s="468"/>
      <c r="Q30" s="387"/>
      <c r="R30" s="404" t="s">
        <v>1779</v>
      </c>
      <c r="S30" s="405"/>
      <c r="T30" s="95"/>
      <c r="U30" s="778">
        <v>50</v>
      </c>
      <c r="V30" s="779"/>
      <c r="W30" s="610">
        <f t="shared" si="2"/>
      </c>
      <c r="X30" s="611"/>
      <c r="Y30" s="597" t="s">
        <v>1780</v>
      </c>
      <c r="Z30" s="598"/>
      <c r="AA30" s="598"/>
      <c r="AB30" s="598"/>
      <c r="AC30" s="598"/>
      <c r="AD30" s="598"/>
      <c r="AE30" s="599"/>
    </row>
    <row r="31" spans="1:31" ht="12.75" customHeight="1">
      <c r="A31" s="388"/>
      <c r="B31" s="406" t="s">
        <v>999</v>
      </c>
      <c r="C31" s="407"/>
      <c r="D31" s="408"/>
      <c r="E31" s="604">
        <f>SUBTOTAL(9,E6:F30)</f>
        <v>6630</v>
      </c>
      <c r="F31" s="605"/>
      <c r="G31" s="419">
        <f>SUBTOTAL(9,G6:H30)</f>
        <v>0</v>
      </c>
      <c r="H31" s="420"/>
      <c r="I31" s="415"/>
      <c r="J31" s="416"/>
      <c r="K31" s="416"/>
      <c r="L31" s="416"/>
      <c r="M31" s="416"/>
      <c r="N31" s="416"/>
      <c r="O31" s="417"/>
      <c r="Q31" s="388"/>
      <c r="R31" s="406" t="s">
        <v>999</v>
      </c>
      <c r="S31" s="407"/>
      <c r="T31" s="408"/>
      <c r="U31" s="604">
        <f>SUBTOTAL(9,U20:V30)</f>
        <v>810</v>
      </c>
      <c r="V31" s="605"/>
      <c r="W31" s="419">
        <f>SUBTOTAL(9,W20:X30)</f>
        <v>0</v>
      </c>
      <c r="X31" s="420"/>
      <c r="Y31" s="616"/>
      <c r="Z31" s="501"/>
      <c r="AA31" s="501"/>
      <c r="AB31" s="501"/>
      <c r="AC31" s="501"/>
      <c r="AD31" s="501"/>
      <c r="AE31" s="617"/>
    </row>
    <row r="32" spans="1:15" ht="12.75" customHeight="1">
      <c r="A32" s="386" t="s">
        <v>116</v>
      </c>
      <c r="B32" s="758" t="s">
        <v>1781</v>
      </c>
      <c r="C32" s="759"/>
      <c r="D32" s="87"/>
      <c r="E32" s="774">
        <v>140</v>
      </c>
      <c r="F32" s="775"/>
      <c r="G32" s="774">
        <f>IF(D32="","",ROUND(E32*$D$4,-1))</f>
      </c>
      <c r="H32" s="775"/>
      <c r="I32" s="785" t="s">
        <v>1782</v>
      </c>
      <c r="J32" s="786"/>
      <c r="K32" s="786"/>
      <c r="L32" s="786"/>
      <c r="M32" s="786"/>
      <c r="N32" s="786"/>
      <c r="O32" s="787"/>
    </row>
    <row r="33" spans="1:24" ht="12.75" customHeight="1">
      <c r="A33" s="387"/>
      <c r="B33" s="392" t="s">
        <v>1783</v>
      </c>
      <c r="C33" s="381"/>
      <c r="D33" s="60"/>
      <c r="E33" s="600">
        <v>460</v>
      </c>
      <c r="F33" s="601"/>
      <c r="G33" s="600">
        <f>IF(D33="","",ROUND(E33*$D$4,-1))</f>
      </c>
      <c r="H33" s="601"/>
      <c r="I33" s="423" t="s">
        <v>1784</v>
      </c>
      <c r="J33" s="424"/>
      <c r="K33" s="424"/>
      <c r="L33" s="424"/>
      <c r="M33" s="424"/>
      <c r="N33" s="424"/>
      <c r="O33" s="425"/>
      <c r="Q33" s="697" t="s">
        <v>2393</v>
      </c>
      <c r="R33" s="698"/>
      <c r="S33" s="698"/>
      <c r="T33" s="699"/>
      <c r="U33" s="413">
        <f>SUBTOTAL(9,U6:V31)</f>
        <v>2690</v>
      </c>
      <c r="V33" s="413"/>
      <c r="W33" s="413">
        <f>SUBTOTAL(9,W6:X31)</f>
        <v>0</v>
      </c>
      <c r="X33" s="413"/>
    </row>
    <row r="34" spans="1:15" ht="12.75" customHeight="1">
      <c r="A34" s="387"/>
      <c r="B34" s="392" t="s">
        <v>464</v>
      </c>
      <c r="C34" s="381"/>
      <c r="D34" s="95"/>
      <c r="E34" s="600">
        <v>260</v>
      </c>
      <c r="F34" s="601"/>
      <c r="G34" s="600">
        <f aca="true" t="shared" si="3" ref="G34:G39">IF(D34="","",ROUND(E34*$D$4,-1))</f>
      </c>
      <c r="H34" s="601"/>
      <c r="I34" s="423" t="s">
        <v>1785</v>
      </c>
      <c r="J34" s="424"/>
      <c r="K34" s="424"/>
      <c r="L34" s="424"/>
      <c r="M34" s="424"/>
      <c r="N34" s="424"/>
      <c r="O34" s="425"/>
    </row>
    <row r="35" spans="1:15" ht="12.75" customHeight="1">
      <c r="A35" s="387"/>
      <c r="B35" s="392" t="s">
        <v>465</v>
      </c>
      <c r="C35" s="381"/>
      <c r="D35" s="95"/>
      <c r="E35" s="600">
        <v>140</v>
      </c>
      <c r="F35" s="601"/>
      <c r="G35" s="600">
        <f t="shared" si="3"/>
      </c>
      <c r="H35" s="601"/>
      <c r="I35" s="423" t="s">
        <v>1786</v>
      </c>
      <c r="J35" s="424"/>
      <c r="K35" s="424"/>
      <c r="L35" s="424"/>
      <c r="M35" s="424"/>
      <c r="N35" s="424"/>
      <c r="O35" s="425"/>
    </row>
    <row r="36" spans="1:16" ht="12.75" customHeight="1">
      <c r="A36" s="387"/>
      <c r="B36" s="392" t="s">
        <v>466</v>
      </c>
      <c r="C36" s="381"/>
      <c r="D36" s="95"/>
      <c r="E36" s="600">
        <v>300</v>
      </c>
      <c r="F36" s="601"/>
      <c r="G36" s="600">
        <f t="shared" si="3"/>
      </c>
      <c r="H36" s="601"/>
      <c r="I36" s="423" t="s">
        <v>1787</v>
      </c>
      <c r="J36" s="424"/>
      <c r="K36" s="424"/>
      <c r="L36" s="424"/>
      <c r="M36" s="424"/>
      <c r="N36" s="424"/>
      <c r="O36" s="425"/>
      <c r="P36" s="32"/>
    </row>
    <row r="37" spans="1:16" ht="12.75" customHeight="1">
      <c r="A37" s="387"/>
      <c r="B37" s="392" t="s">
        <v>467</v>
      </c>
      <c r="C37" s="381"/>
      <c r="D37" s="95"/>
      <c r="E37" s="600">
        <v>200</v>
      </c>
      <c r="F37" s="601"/>
      <c r="G37" s="600">
        <f t="shared" si="3"/>
      </c>
      <c r="H37" s="601"/>
      <c r="I37" s="423" t="s">
        <v>1788</v>
      </c>
      <c r="J37" s="424"/>
      <c r="K37" s="424"/>
      <c r="L37" s="424"/>
      <c r="M37" s="424"/>
      <c r="N37" s="424"/>
      <c r="O37" s="425"/>
      <c r="P37" s="32"/>
    </row>
    <row r="38" spans="1:16" ht="12.75" customHeight="1">
      <c r="A38" s="387"/>
      <c r="B38" s="392" t="s">
        <v>468</v>
      </c>
      <c r="C38" s="381"/>
      <c r="D38" s="95"/>
      <c r="E38" s="600">
        <v>200</v>
      </c>
      <c r="F38" s="601"/>
      <c r="G38" s="600">
        <f t="shared" si="3"/>
      </c>
      <c r="H38" s="601"/>
      <c r="I38" s="423" t="s">
        <v>1789</v>
      </c>
      <c r="J38" s="424"/>
      <c r="K38" s="424"/>
      <c r="L38" s="424"/>
      <c r="M38" s="424"/>
      <c r="N38" s="424"/>
      <c r="O38" s="425"/>
      <c r="P38" s="32"/>
    </row>
    <row r="39" spans="1:16" ht="12.75" customHeight="1">
      <c r="A39" s="387"/>
      <c r="B39" s="404" t="s">
        <v>469</v>
      </c>
      <c r="C39" s="405"/>
      <c r="D39" s="95"/>
      <c r="E39" s="600">
        <v>280</v>
      </c>
      <c r="F39" s="601"/>
      <c r="G39" s="600">
        <f t="shared" si="3"/>
      </c>
      <c r="H39" s="601"/>
      <c r="I39" s="423" t="s">
        <v>1790</v>
      </c>
      <c r="J39" s="424"/>
      <c r="K39" s="424"/>
      <c r="L39" s="424"/>
      <c r="M39" s="424"/>
      <c r="N39" s="424"/>
      <c r="O39" s="425"/>
      <c r="P39" s="32"/>
    </row>
    <row r="40" spans="1:16" ht="12.75" customHeight="1">
      <c r="A40" s="388"/>
      <c r="B40" s="406" t="s">
        <v>999</v>
      </c>
      <c r="C40" s="407"/>
      <c r="D40" s="408"/>
      <c r="E40" s="604">
        <f>SUBTOTAL(9,E32:F39)</f>
        <v>1980</v>
      </c>
      <c r="F40" s="605"/>
      <c r="G40" s="419">
        <f>SUBTOTAL(9,G32:H39)</f>
        <v>0</v>
      </c>
      <c r="H40" s="420"/>
      <c r="I40" s="415"/>
      <c r="J40" s="416"/>
      <c r="K40" s="416"/>
      <c r="L40" s="416"/>
      <c r="M40" s="416"/>
      <c r="N40" s="416"/>
      <c r="O40" s="417"/>
      <c r="P40" s="32"/>
    </row>
    <row r="41" spans="1:16" ht="12.75" customHeight="1">
      <c r="A41" s="386" t="s">
        <v>117</v>
      </c>
      <c r="B41" s="399" t="s">
        <v>1791</v>
      </c>
      <c r="C41" s="400"/>
      <c r="D41" s="59"/>
      <c r="E41" s="637">
        <v>140</v>
      </c>
      <c r="F41" s="638"/>
      <c r="G41" s="637">
        <f>IF(D41="","",ROUND(E41*$D$4,-1))</f>
      </c>
      <c r="H41" s="638"/>
      <c r="I41" s="516" t="s">
        <v>1792</v>
      </c>
      <c r="J41" s="517"/>
      <c r="K41" s="517"/>
      <c r="L41" s="517"/>
      <c r="M41" s="517"/>
      <c r="N41" s="517"/>
      <c r="O41" s="518"/>
      <c r="P41" s="32"/>
    </row>
    <row r="42" spans="1:16" ht="12.75" customHeight="1">
      <c r="A42" s="387"/>
      <c r="B42" s="392" t="s">
        <v>1793</v>
      </c>
      <c r="C42" s="381"/>
      <c r="D42" s="65"/>
      <c r="E42" s="600">
        <v>80</v>
      </c>
      <c r="F42" s="601"/>
      <c r="G42" s="600">
        <f>IF(D42="","",ROUND(E42*$D$4,-1))</f>
      </c>
      <c r="H42" s="601"/>
      <c r="I42" s="484" t="s">
        <v>1794</v>
      </c>
      <c r="J42" s="485"/>
      <c r="K42" s="485"/>
      <c r="L42" s="485"/>
      <c r="M42" s="485"/>
      <c r="N42" s="485"/>
      <c r="O42" s="486"/>
      <c r="P42" s="32"/>
    </row>
    <row r="43" spans="1:16" ht="12.75" customHeight="1">
      <c r="A43" s="387"/>
      <c r="B43" s="392" t="s">
        <v>525</v>
      </c>
      <c r="C43" s="381"/>
      <c r="D43" s="60"/>
      <c r="E43" s="600">
        <v>220</v>
      </c>
      <c r="F43" s="601"/>
      <c r="G43" s="600">
        <f>IF(D43="","",ROUND(E43*$D$4,-1))</f>
      </c>
      <c r="H43" s="601"/>
      <c r="I43" s="484" t="s">
        <v>1795</v>
      </c>
      <c r="J43" s="485"/>
      <c r="K43" s="485"/>
      <c r="L43" s="485"/>
      <c r="M43" s="485"/>
      <c r="N43" s="485"/>
      <c r="O43" s="486"/>
      <c r="P43" s="32"/>
    </row>
    <row r="44" spans="1:16" ht="12.75" customHeight="1">
      <c r="A44" s="387"/>
      <c r="B44" s="392" t="s">
        <v>684</v>
      </c>
      <c r="C44" s="381"/>
      <c r="D44" s="95"/>
      <c r="E44" s="600">
        <v>170</v>
      </c>
      <c r="F44" s="601"/>
      <c r="G44" s="600">
        <f aca="true" t="shared" si="4" ref="G44:G63">IF(D44="","",ROUND(E44*$D$4,-1))</f>
      </c>
      <c r="H44" s="601"/>
      <c r="I44" s="423" t="s">
        <v>1796</v>
      </c>
      <c r="J44" s="424"/>
      <c r="K44" s="424"/>
      <c r="L44" s="424"/>
      <c r="M44" s="424"/>
      <c r="N44" s="424"/>
      <c r="O44" s="425"/>
      <c r="P44" s="32"/>
    </row>
    <row r="45" spans="1:16" ht="12.75" customHeight="1">
      <c r="A45" s="387"/>
      <c r="B45" s="392" t="s">
        <v>685</v>
      </c>
      <c r="C45" s="381"/>
      <c r="D45" s="95"/>
      <c r="E45" s="600">
        <v>150</v>
      </c>
      <c r="F45" s="601"/>
      <c r="G45" s="600">
        <f t="shared" si="4"/>
      </c>
      <c r="H45" s="601"/>
      <c r="I45" s="423" t="s">
        <v>1797</v>
      </c>
      <c r="J45" s="424"/>
      <c r="K45" s="424"/>
      <c r="L45" s="424"/>
      <c r="M45" s="424"/>
      <c r="N45" s="424"/>
      <c r="O45" s="425"/>
      <c r="P45" s="32"/>
    </row>
    <row r="46" spans="1:16" ht="12.75" customHeight="1">
      <c r="A46" s="387"/>
      <c r="B46" s="392" t="s">
        <v>1540</v>
      </c>
      <c r="C46" s="381"/>
      <c r="D46" s="95"/>
      <c r="E46" s="600">
        <v>140</v>
      </c>
      <c r="F46" s="601"/>
      <c r="G46" s="600">
        <f>IF(D46="","",ROUND(E46*$D$4,-1))</f>
      </c>
      <c r="H46" s="601"/>
      <c r="I46" s="423" t="s">
        <v>1798</v>
      </c>
      <c r="J46" s="424"/>
      <c r="K46" s="424"/>
      <c r="L46" s="424"/>
      <c r="M46" s="424"/>
      <c r="N46" s="424"/>
      <c r="O46" s="425"/>
      <c r="P46" s="32"/>
    </row>
    <row r="47" spans="1:16" ht="12.75" customHeight="1">
      <c r="A47" s="387"/>
      <c r="B47" s="392" t="s">
        <v>646</v>
      </c>
      <c r="C47" s="381"/>
      <c r="D47" s="95"/>
      <c r="E47" s="600">
        <v>130</v>
      </c>
      <c r="F47" s="601"/>
      <c r="G47" s="600">
        <f t="shared" si="4"/>
      </c>
      <c r="H47" s="601"/>
      <c r="I47" s="423" t="s">
        <v>1799</v>
      </c>
      <c r="J47" s="424"/>
      <c r="K47" s="424"/>
      <c r="L47" s="424"/>
      <c r="M47" s="424"/>
      <c r="N47" s="424"/>
      <c r="O47" s="425"/>
      <c r="P47" s="32"/>
    </row>
    <row r="48" spans="1:16" ht="12.75" customHeight="1">
      <c r="A48" s="387"/>
      <c r="B48" s="392" t="s">
        <v>647</v>
      </c>
      <c r="C48" s="381"/>
      <c r="D48" s="95"/>
      <c r="E48" s="600">
        <v>220</v>
      </c>
      <c r="F48" s="601"/>
      <c r="G48" s="600">
        <f t="shared" si="4"/>
      </c>
      <c r="H48" s="601"/>
      <c r="I48" s="423" t="s">
        <v>1800</v>
      </c>
      <c r="J48" s="424"/>
      <c r="K48" s="424"/>
      <c r="L48" s="424"/>
      <c r="M48" s="424"/>
      <c r="N48" s="424"/>
      <c r="O48" s="425"/>
      <c r="P48" s="32"/>
    </row>
    <row r="49" spans="1:16" ht="12.75" customHeight="1">
      <c r="A49" s="387"/>
      <c r="B49" s="392" t="s">
        <v>686</v>
      </c>
      <c r="C49" s="381"/>
      <c r="D49" s="95"/>
      <c r="E49" s="600">
        <v>300</v>
      </c>
      <c r="F49" s="601"/>
      <c r="G49" s="600">
        <f t="shared" si="4"/>
      </c>
      <c r="H49" s="601"/>
      <c r="I49" s="423" t="s">
        <v>1801</v>
      </c>
      <c r="J49" s="424"/>
      <c r="K49" s="424"/>
      <c r="L49" s="424"/>
      <c r="M49" s="424"/>
      <c r="N49" s="424"/>
      <c r="O49" s="425"/>
      <c r="P49" s="32"/>
    </row>
    <row r="50" spans="1:16" ht="12.75" customHeight="1">
      <c r="A50" s="387"/>
      <c r="B50" s="392" t="s">
        <v>687</v>
      </c>
      <c r="C50" s="381"/>
      <c r="D50" s="95"/>
      <c r="E50" s="600">
        <v>360</v>
      </c>
      <c r="F50" s="601"/>
      <c r="G50" s="600">
        <f t="shared" si="4"/>
      </c>
      <c r="H50" s="601"/>
      <c r="I50" s="423" t="s">
        <v>1802</v>
      </c>
      <c r="J50" s="424"/>
      <c r="K50" s="424"/>
      <c r="L50" s="424"/>
      <c r="M50" s="424"/>
      <c r="N50" s="424"/>
      <c r="O50" s="425"/>
      <c r="P50" s="32"/>
    </row>
    <row r="51" spans="1:16" ht="12.75" customHeight="1">
      <c r="A51" s="387"/>
      <c r="B51" s="392" t="s">
        <v>688</v>
      </c>
      <c r="C51" s="381"/>
      <c r="D51" s="95"/>
      <c r="E51" s="600">
        <v>230</v>
      </c>
      <c r="F51" s="601"/>
      <c r="G51" s="600">
        <f t="shared" si="4"/>
      </c>
      <c r="H51" s="601"/>
      <c r="I51" s="423" t="s">
        <v>1803</v>
      </c>
      <c r="J51" s="424"/>
      <c r="K51" s="424"/>
      <c r="L51" s="424"/>
      <c r="M51" s="424"/>
      <c r="N51" s="424"/>
      <c r="O51" s="425"/>
      <c r="P51" s="32"/>
    </row>
    <row r="52" spans="1:16" ht="12.75" customHeight="1">
      <c r="A52" s="387"/>
      <c r="B52" s="392" t="s">
        <v>689</v>
      </c>
      <c r="C52" s="381"/>
      <c r="D52" s="95"/>
      <c r="E52" s="600">
        <v>200</v>
      </c>
      <c r="F52" s="601"/>
      <c r="G52" s="600">
        <f t="shared" si="4"/>
      </c>
      <c r="H52" s="601"/>
      <c r="I52" s="423" t="s">
        <v>1804</v>
      </c>
      <c r="J52" s="424"/>
      <c r="K52" s="424"/>
      <c r="L52" s="424"/>
      <c r="M52" s="424"/>
      <c r="N52" s="424"/>
      <c r="O52" s="425"/>
      <c r="P52" s="32"/>
    </row>
    <row r="53" spans="1:16" ht="12.75" customHeight="1">
      <c r="A53" s="387"/>
      <c r="B53" s="392" t="s">
        <v>1401</v>
      </c>
      <c r="C53" s="381"/>
      <c r="D53" s="95"/>
      <c r="E53" s="600">
        <v>170</v>
      </c>
      <c r="F53" s="601"/>
      <c r="G53" s="600">
        <f>IF(D53="","",ROUND(E53*$D$4,-1))</f>
      </c>
      <c r="H53" s="601"/>
      <c r="I53" s="423" t="s">
        <v>1805</v>
      </c>
      <c r="J53" s="424"/>
      <c r="K53" s="424"/>
      <c r="L53" s="424"/>
      <c r="M53" s="424"/>
      <c r="N53" s="424"/>
      <c r="O53" s="425"/>
      <c r="P53" s="32"/>
    </row>
    <row r="54" spans="1:16" ht="12.75" customHeight="1">
      <c r="A54" s="387"/>
      <c r="B54" s="392" t="s">
        <v>1539</v>
      </c>
      <c r="C54" s="381"/>
      <c r="D54" s="95"/>
      <c r="E54" s="600">
        <v>170</v>
      </c>
      <c r="F54" s="601"/>
      <c r="G54" s="600">
        <f>IF(D54="","",ROUND(E54*$D$4,-1))</f>
      </c>
      <c r="H54" s="601"/>
      <c r="I54" s="423" t="s">
        <v>1806</v>
      </c>
      <c r="J54" s="424"/>
      <c r="K54" s="424"/>
      <c r="L54" s="424"/>
      <c r="M54" s="424"/>
      <c r="N54" s="424"/>
      <c r="O54" s="425"/>
      <c r="P54" s="32"/>
    </row>
    <row r="55" spans="1:16" ht="12.75" customHeight="1">
      <c r="A55" s="387"/>
      <c r="B55" s="392" t="s">
        <v>1478</v>
      </c>
      <c r="C55" s="381"/>
      <c r="D55" s="95"/>
      <c r="E55" s="600">
        <v>330</v>
      </c>
      <c r="F55" s="601"/>
      <c r="G55" s="600">
        <f>IF(D55="","",ROUND(E55*$D$4,-1))</f>
      </c>
      <c r="H55" s="601"/>
      <c r="I55" s="423" t="s">
        <v>1807</v>
      </c>
      <c r="J55" s="424"/>
      <c r="K55" s="424"/>
      <c r="L55" s="424"/>
      <c r="M55" s="424"/>
      <c r="N55" s="424"/>
      <c r="O55" s="425"/>
      <c r="P55" s="32"/>
    </row>
    <row r="56" spans="1:16" ht="12.75" customHeight="1">
      <c r="A56" s="387"/>
      <c r="B56" s="392" t="s">
        <v>1479</v>
      </c>
      <c r="C56" s="381"/>
      <c r="D56" s="95"/>
      <c r="E56" s="600">
        <v>80</v>
      </c>
      <c r="F56" s="601"/>
      <c r="G56" s="600">
        <f t="shared" si="4"/>
      </c>
      <c r="H56" s="601"/>
      <c r="I56" s="423" t="s">
        <v>1808</v>
      </c>
      <c r="J56" s="424"/>
      <c r="K56" s="424"/>
      <c r="L56" s="424"/>
      <c r="M56" s="424"/>
      <c r="N56" s="424"/>
      <c r="O56" s="425"/>
      <c r="P56" s="32"/>
    </row>
    <row r="57" spans="1:16" ht="12.75" customHeight="1">
      <c r="A57" s="387"/>
      <c r="B57" s="392" t="s">
        <v>621</v>
      </c>
      <c r="C57" s="381"/>
      <c r="D57" s="95"/>
      <c r="E57" s="600">
        <v>270</v>
      </c>
      <c r="F57" s="601"/>
      <c r="G57" s="600">
        <f t="shared" si="4"/>
      </c>
      <c r="H57" s="601"/>
      <c r="I57" s="423" t="s">
        <v>970</v>
      </c>
      <c r="J57" s="424"/>
      <c r="K57" s="424"/>
      <c r="L57" s="424"/>
      <c r="M57" s="424"/>
      <c r="N57" s="424"/>
      <c r="O57" s="425"/>
      <c r="P57" s="32"/>
    </row>
    <row r="58" spans="1:16" ht="12.75" customHeight="1">
      <c r="A58" s="387"/>
      <c r="B58" s="392" t="s">
        <v>620</v>
      </c>
      <c r="C58" s="381"/>
      <c r="D58" s="95"/>
      <c r="E58" s="600">
        <v>290</v>
      </c>
      <c r="F58" s="601"/>
      <c r="G58" s="600">
        <f t="shared" si="4"/>
      </c>
      <c r="H58" s="601"/>
      <c r="I58" s="423" t="s">
        <v>1809</v>
      </c>
      <c r="J58" s="424"/>
      <c r="K58" s="424"/>
      <c r="L58" s="424"/>
      <c r="M58" s="424"/>
      <c r="N58" s="424"/>
      <c r="O58" s="425"/>
      <c r="P58" s="32"/>
    </row>
    <row r="59" spans="1:16" ht="12.75" customHeight="1">
      <c r="A59" s="387"/>
      <c r="B59" s="392" t="s">
        <v>690</v>
      </c>
      <c r="C59" s="381"/>
      <c r="D59" s="95"/>
      <c r="E59" s="600">
        <v>260</v>
      </c>
      <c r="F59" s="601"/>
      <c r="G59" s="600">
        <f t="shared" si="4"/>
      </c>
      <c r="H59" s="601"/>
      <c r="I59" s="423" t="s">
        <v>623</v>
      </c>
      <c r="J59" s="424"/>
      <c r="K59" s="424"/>
      <c r="L59" s="424"/>
      <c r="M59" s="424"/>
      <c r="N59" s="424"/>
      <c r="O59" s="425"/>
      <c r="P59" s="32"/>
    </row>
    <row r="60" spans="1:24" ht="12.75" customHeight="1">
      <c r="A60" s="387"/>
      <c r="B60" s="392" t="s">
        <v>691</v>
      </c>
      <c r="C60" s="381"/>
      <c r="D60" s="95"/>
      <c r="E60" s="600">
        <v>290</v>
      </c>
      <c r="F60" s="601"/>
      <c r="G60" s="600">
        <f t="shared" si="4"/>
      </c>
      <c r="H60" s="601"/>
      <c r="I60" s="423" t="s">
        <v>622</v>
      </c>
      <c r="J60" s="424"/>
      <c r="K60" s="424"/>
      <c r="L60" s="424"/>
      <c r="M60" s="424"/>
      <c r="N60" s="424"/>
      <c r="O60" s="425"/>
      <c r="P60" s="32"/>
      <c r="Q60" s="697" t="s">
        <v>317</v>
      </c>
      <c r="R60" s="698"/>
      <c r="S60" s="698"/>
      <c r="T60" s="699"/>
      <c r="U60" s="413">
        <f>SUBTOTAL(9,E6:F73)</f>
        <v>14440</v>
      </c>
      <c r="V60" s="413"/>
      <c r="W60" s="413">
        <f>SUBTOTAL(9,G6:H73)</f>
        <v>0</v>
      </c>
      <c r="X60" s="413"/>
    </row>
    <row r="61" spans="1:16" ht="12.75" customHeight="1">
      <c r="A61" s="387"/>
      <c r="B61" s="392" t="s">
        <v>331</v>
      </c>
      <c r="C61" s="381"/>
      <c r="D61" s="95"/>
      <c r="E61" s="600">
        <v>160</v>
      </c>
      <c r="F61" s="601"/>
      <c r="G61" s="600">
        <f t="shared" si="4"/>
      </c>
      <c r="H61" s="601"/>
      <c r="I61" s="423" t="s">
        <v>1810</v>
      </c>
      <c r="J61" s="424"/>
      <c r="K61" s="424"/>
      <c r="L61" s="424"/>
      <c r="M61" s="424"/>
      <c r="N61" s="424"/>
      <c r="O61" s="425"/>
      <c r="P61" s="32"/>
    </row>
    <row r="62" spans="1:24" ht="12.75" customHeight="1">
      <c r="A62" s="387"/>
      <c r="B62" s="392" t="s">
        <v>332</v>
      </c>
      <c r="C62" s="381"/>
      <c r="D62" s="95"/>
      <c r="E62" s="600">
        <v>170</v>
      </c>
      <c r="F62" s="601"/>
      <c r="G62" s="600">
        <f t="shared" si="4"/>
      </c>
      <c r="H62" s="601"/>
      <c r="I62" s="423" t="s">
        <v>1811</v>
      </c>
      <c r="J62" s="424"/>
      <c r="K62" s="424"/>
      <c r="L62" s="424"/>
      <c r="M62" s="424"/>
      <c r="N62" s="424"/>
      <c r="O62" s="425"/>
      <c r="P62" s="32"/>
      <c r="Q62" s="697" t="s">
        <v>318</v>
      </c>
      <c r="R62" s="698"/>
      <c r="S62" s="698"/>
      <c r="T62" s="699"/>
      <c r="U62" s="413">
        <f>'防府市①'!U76+'防府市②・山口市③'!U60</f>
        <v>46810</v>
      </c>
      <c r="V62" s="413"/>
      <c r="W62" s="413">
        <f>'防府市①'!W76+'防府市②・山口市③'!W60</f>
        <v>0</v>
      </c>
      <c r="X62" s="413"/>
    </row>
    <row r="63" spans="1:31" ht="12.75" customHeight="1">
      <c r="A63" s="387"/>
      <c r="B63" s="404" t="s">
        <v>333</v>
      </c>
      <c r="C63" s="405"/>
      <c r="D63" s="95"/>
      <c r="E63" s="600">
        <v>140</v>
      </c>
      <c r="F63" s="601"/>
      <c r="G63" s="600">
        <f t="shared" si="4"/>
      </c>
      <c r="H63" s="601"/>
      <c r="I63" s="423" t="s">
        <v>1812</v>
      </c>
      <c r="J63" s="424"/>
      <c r="K63" s="424"/>
      <c r="L63" s="424"/>
      <c r="M63" s="424"/>
      <c r="N63" s="424"/>
      <c r="O63" s="425"/>
      <c r="P63" s="32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88"/>
      <c r="B64" s="406" t="s">
        <v>999</v>
      </c>
      <c r="C64" s="407"/>
      <c r="D64" s="414"/>
      <c r="E64" s="604">
        <f>SUBTOTAL(9,E41:F63)</f>
        <v>4670</v>
      </c>
      <c r="F64" s="605"/>
      <c r="G64" s="419">
        <f>SUBTOTAL(9,G41:H63)</f>
        <v>0</v>
      </c>
      <c r="H64" s="420"/>
      <c r="I64" s="433"/>
      <c r="J64" s="433"/>
      <c r="K64" s="433"/>
      <c r="L64" s="433"/>
      <c r="M64" s="433"/>
      <c r="N64" s="433"/>
      <c r="O64" s="434"/>
      <c r="P64" s="32"/>
      <c r="Q64" s="697" t="s">
        <v>2394</v>
      </c>
      <c r="R64" s="698"/>
      <c r="S64" s="698"/>
      <c r="T64" s="699"/>
      <c r="U64" s="413">
        <f>SUM(U33,U62)</f>
        <v>49500</v>
      </c>
      <c r="V64" s="413"/>
      <c r="W64" s="413">
        <f>SUM(W33,W62)</f>
        <v>0</v>
      </c>
      <c r="X64" s="413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86" t="s">
        <v>124</v>
      </c>
      <c r="B65" s="399" t="s">
        <v>1813</v>
      </c>
      <c r="C65" s="400"/>
      <c r="D65" s="59"/>
      <c r="E65" s="641">
        <v>120</v>
      </c>
      <c r="F65" s="642"/>
      <c r="G65" s="641">
        <f>IF(D65="","",ROUND(E65*$D$4,-1))</f>
      </c>
      <c r="H65" s="642"/>
      <c r="I65" s="516" t="s">
        <v>1814</v>
      </c>
      <c r="J65" s="517"/>
      <c r="K65" s="517"/>
      <c r="L65" s="517"/>
      <c r="M65" s="517"/>
      <c r="N65" s="517"/>
      <c r="O65" s="518"/>
      <c r="P65" s="32"/>
    </row>
    <row r="66" spans="1:16" ht="12.75" customHeight="1">
      <c r="A66" s="387"/>
      <c r="B66" s="392" t="s">
        <v>335</v>
      </c>
      <c r="C66" s="381"/>
      <c r="D66" s="95"/>
      <c r="E66" s="610">
        <v>50</v>
      </c>
      <c r="F66" s="611"/>
      <c r="G66" s="610">
        <f>IF(D66="","",ROUND(E66*$D$4,-1))</f>
      </c>
      <c r="H66" s="611"/>
      <c r="I66" s="597" t="s">
        <v>1815</v>
      </c>
      <c r="J66" s="598"/>
      <c r="K66" s="598"/>
      <c r="L66" s="598"/>
      <c r="M66" s="598"/>
      <c r="N66" s="598"/>
      <c r="O66" s="599"/>
      <c r="P66" s="27"/>
    </row>
    <row r="67" spans="1:16" ht="12.75" customHeight="1">
      <c r="A67" s="387"/>
      <c r="B67" s="392" t="s">
        <v>336</v>
      </c>
      <c r="C67" s="381"/>
      <c r="D67" s="95"/>
      <c r="E67" s="610">
        <v>100</v>
      </c>
      <c r="F67" s="611"/>
      <c r="G67" s="610">
        <f aca="true" t="shared" si="5" ref="G67:G72">IF(D67="","",ROUND(E67*$D$4,-1))</f>
      </c>
      <c r="H67" s="611"/>
      <c r="I67" s="597" t="s">
        <v>1816</v>
      </c>
      <c r="J67" s="598"/>
      <c r="K67" s="598"/>
      <c r="L67" s="598"/>
      <c r="M67" s="598"/>
      <c r="N67" s="598"/>
      <c r="O67" s="599"/>
      <c r="P67" s="27"/>
    </row>
    <row r="68" spans="1:16" ht="12.75" customHeight="1">
      <c r="A68" s="387"/>
      <c r="B68" s="392" t="s">
        <v>337</v>
      </c>
      <c r="C68" s="381"/>
      <c r="D68" s="95"/>
      <c r="E68" s="610">
        <v>190</v>
      </c>
      <c r="F68" s="611"/>
      <c r="G68" s="610">
        <f t="shared" si="5"/>
      </c>
      <c r="H68" s="611"/>
      <c r="I68" s="597" t="s">
        <v>1817</v>
      </c>
      <c r="J68" s="598"/>
      <c r="K68" s="598"/>
      <c r="L68" s="598"/>
      <c r="M68" s="598"/>
      <c r="N68" s="598"/>
      <c r="O68" s="599"/>
      <c r="P68" s="27"/>
    </row>
    <row r="69" spans="1:16" ht="12.75" customHeight="1">
      <c r="A69" s="387"/>
      <c r="B69" s="392" t="s">
        <v>338</v>
      </c>
      <c r="C69" s="381"/>
      <c r="D69" s="95"/>
      <c r="E69" s="610">
        <v>100</v>
      </c>
      <c r="F69" s="611"/>
      <c r="G69" s="610">
        <f t="shared" si="5"/>
      </c>
      <c r="H69" s="611"/>
      <c r="I69" s="597" t="s">
        <v>1818</v>
      </c>
      <c r="J69" s="598"/>
      <c r="K69" s="598"/>
      <c r="L69" s="598"/>
      <c r="M69" s="598"/>
      <c r="N69" s="598"/>
      <c r="O69" s="599"/>
      <c r="P69" s="27"/>
    </row>
    <row r="70" spans="1:31" ht="12.75" customHeight="1">
      <c r="A70" s="387"/>
      <c r="B70" s="392" t="s">
        <v>339</v>
      </c>
      <c r="C70" s="381"/>
      <c r="D70" s="95"/>
      <c r="E70" s="610">
        <v>250</v>
      </c>
      <c r="F70" s="611"/>
      <c r="G70" s="610">
        <f t="shared" si="5"/>
      </c>
      <c r="H70" s="611"/>
      <c r="I70" s="597" t="s">
        <v>1819</v>
      </c>
      <c r="J70" s="598"/>
      <c r="K70" s="598"/>
      <c r="L70" s="598"/>
      <c r="M70" s="598"/>
      <c r="N70" s="598"/>
      <c r="O70" s="599"/>
      <c r="P70" s="27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2.75" customHeight="1">
      <c r="A71" s="387"/>
      <c r="B71" s="392" t="s">
        <v>340</v>
      </c>
      <c r="C71" s="381"/>
      <c r="D71" s="95"/>
      <c r="E71" s="610">
        <v>220</v>
      </c>
      <c r="F71" s="611"/>
      <c r="G71" s="610">
        <f t="shared" si="5"/>
      </c>
      <c r="H71" s="611"/>
      <c r="I71" s="597" t="s">
        <v>1820</v>
      </c>
      <c r="J71" s="598"/>
      <c r="K71" s="598"/>
      <c r="L71" s="598"/>
      <c r="M71" s="598"/>
      <c r="N71" s="598"/>
      <c r="O71" s="599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1" ht="12.75" customHeight="1">
      <c r="A72" s="387"/>
      <c r="B72" s="404" t="s">
        <v>341</v>
      </c>
      <c r="C72" s="405"/>
      <c r="D72" s="95"/>
      <c r="E72" s="610">
        <v>130</v>
      </c>
      <c r="F72" s="611"/>
      <c r="G72" s="610">
        <f t="shared" si="5"/>
      </c>
      <c r="H72" s="611"/>
      <c r="I72" s="597" t="s">
        <v>1821</v>
      </c>
      <c r="J72" s="598"/>
      <c r="K72" s="598"/>
      <c r="L72" s="598"/>
      <c r="M72" s="598"/>
      <c r="N72" s="598"/>
      <c r="O72" s="599"/>
      <c r="P72" s="15"/>
      <c r="Q72" s="15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:31" ht="12.75" customHeight="1">
      <c r="A73" s="388"/>
      <c r="B73" s="406" t="s">
        <v>999</v>
      </c>
      <c r="C73" s="407"/>
      <c r="D73" s="408"/>
      <c r="E73" s="604">
        <f>SUBTOTAL(9,E65:F72)</f>
        <v>1160</v>
      </c>
      <c r="F73" s="605"/>
      <c r="G73" s="771">
        <f>SUBTOTAL(9,G65:H72)</f>
        <v>0</v>
      </c>
      <c r="H73" s="772"/>
      <c r="I73" s="616"/>
      <c r="J73" s="501"/>
      <c r="K73" s="501"/>
      <c r="L73" s="501"/>
      <c r="M73" s="501"/>
      <c r="N73" s="501"/>
      <c r="O73" s="617"/>
      <c r="Q73" s="15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2:31" ht="12.7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ht="12.75" customHeight="1">
      <c r="A75" s="695" t="str">
        <f>'[1]集計表'!A69</f>
        <v>株式会社毎日メディアサービス山口</v>
      </c>
      <c r="B75" s="695"/>
      <c r="C75" s="695"/>
      <c r="D75" s="695"/>
      <c r="E75" s="695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</row>
    <row r="76" spans="2:31" ht="12.7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2:31" ht="12.7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2:15" ht="12.7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2:D39 D6:D30" name="範囲1_2_1"/>
    <protectedRange sqref="D41:D63" name="範囲1_1_1"/>
    <protectedRange sqref="G32:H39 G65:H72 D32:D39 D65:D72 T6:T18 W6:X18 T20:T30 W20:X30 D41:D63 G41:H63 D6:D30 G6:H30" name="範囲1_3"/>
  </protectedRanges>
  <mergeCells count="422">
    <mergeCell ref="W60:X60"/>
    <mergeCell ref="W62:X62"/>
    <mergeCell ref="U62:V62"/>
    <mergeCell ref="U60:V60"/>
    <mergeCell ref="W64:X64"/>
    <mergeCell ref="E47:F47"/>
    <mergeCell ref="G47:H47"/>
    <mergeCell ref="E48:F48"/>
    <mergeCell ref="I48:O48"/>
    <mergeCell ref="G55:H55"/>
    <mergeCell ref="E51:F51"/>
    <mergeCell ref="E53:F53"/>
    <mergeCell ref="G53:H53"/>
    <mergeCell ref="Q62:T62"/>
    <mergeCell ref="Q64:T64"/>
    <mergeCell ref="B47:C47"/>
    <mergeCell ref="G51:H51"/>
    <mergeCell ref="I51:O51"/>
    <mergeCell ref="B57:C57"/>
    <mergeCell ref="E57:F57"/>
    <mergeCell ref="E44:F44"/>
    <mergeCell ref="G44:H44"/>
    <mergeCell ref="G41:H41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5:C55"/>
    <mergeCell ref="E55:F55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4:H24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3:F23"/>
    <mergeCell ref="G23:H23"/>
    <mergeCell ref="I23:O23"/>
    <mergeCell ref="Q20:Q31"/>
    <mergeCell ref="G27:H27"/>
    <mergeCell ref="Y21:AE21"/>
    <mergeCell ref="W20:X20"/>
    <mergeCell ref="Y26:AE26"/>
    <mergeCell ref="I28:O28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4:C24"/>
    <mergeCell ref="B26:C26"/>
    <mergeCell ref="E26:F26"/>
    <mergeCell ref="G26:H26"/>
    <mergeCell ref="I26:O26"/>
    <mergeCell ref="B25:C25"/>
    <mergeCell ref="E25:F25"/>
    <mergeCell ref="G25:H25"/>
    <mergeCell ref="I25:O25"/>
    <mergeCell ref="I24:O24"/>
    <mergeCell ref="B28:C28"/>
    <mergeCell ref="E28:F28"/>
    <mergeCell ref="G28:H28"/>
    <mergeCell ref="W21:X21"/>
    <mergeCell ref="R20:S20"/>
    <mergeCell ref="B27:C27"/>
    <mergeCell ref="E27:F27"/>
    <mergeCell ref="U23:V23"/>
    <mergeCell ref="E24:F24"/>
    <mergeCell ref="B23:C23"/>
    <mergeCell ref="R31:T31"/>
    <mergeCell ref="I27:O27"/>
    <mergeCell ref="W31:X31"/>
    <mergeCell ref="W27:X27"/>
    <mergeCell ref="Y29:AE29"/>
    <mergeCell ref="W30:X30"/>
    <mergeCell ref="Y30:AE30"/>
    <mergeCell ref="U28:V28"/>
    <mergeCell ref="R28:S28"/>
    <mergeCell ref="I29:O29"/>
    <mergeCell ref="R30:S30"/>
    <mergeCell ref="R29:S29"/>
    <mergeCell ref="B30:C30"/>
    <mergeCell ref="G29:H29"/>
    <mergeCell ref="G30:H30"/>
    <mergeCell ref="I30:O30"/>
    <mergeCell ref="G32:H32"/>
    <mergeCell ref="I31:O31"/>
    <mergeCell ref="B31:D31"/>
    <mergeCell ref="G31:H31"/>
    <mergeCell ref="E31:F31"/>
    <mergeCell ref="B29:C29"/>
    <mergeCell ref="B32:C32"/>
    <mergeCell ref="E32:F32"/>
    <mergeCell ref="E29:F29"/>
    <mergeCell ref="E37:F37"/>
    <mergeCell ref="G37:H37"/>
    <mergeCell ref="E36:F36"/>
    <mergeCell ref="B33:C33"/>
    <mergeCell ref="E38:F38"/>
    <mergeCell ref="B38:C38"/>
    <mergeCell ref="B36:C36"/>
    <mergeCell ref="B34:C34"/>
    <mergeCell ref="I44:O44"/>
    <mergeCell ref="I41:O41"/>
    <mergeCell ref="B40:D40"/>
    <mergeCell ref="G43:H43"/>
    <mergeCell ref="B43:C43"/>
    <mergeCell ref="B42:C42"/>
    <mergeCell ref="E42:F42"/>
    <mergeCell ref="B41:C41"/>
    <mergeCell ref="G40:H40"/>
    <mergeCell ref="I42:O42"/>
    <mergeCell ref="B39:C39"/>
    <mergeCell ref="I37:O37"/>
    <mergeCell ref="E34:F34"/>
    <mergeCell ref="G35:H35"/>
    <mergeCell ref="B35:C35"/>
    <mergeCell ref="I36:O36"/>
    <mergeCell ref="E35:F35"/>
    <mergeCell ref="E39:F39"/>
    <mergeCell ref="G38:H38"/>
    <mergeCell ref="B37:C37"/>
    <mergeCell ref="E43:F43"/>
    <mergeCell ref="B46:C46"/>
    <mergeCell ref="E46:F46"/>
    <mergeCell ref="G46:H46"/>
    <mergeCell ref="E45:F45"/>
    <mergeCell ref="E40:F40"/>
    <mergeCell ref="G42:H42"/>
    <mergeCell ref="E41:F41"/>
    <mergeCell ref="B44:C44"/>
    <mergeCell ref="B45:C45"/>
    <mergeCell ref="G57:H57"/>
    <mergeCell ref="I57:O57"/>
    <mergeCell ref="B56:C56"/>
    <mergeCell ref="E56:F56"/>
    <mergeCell ref="G56:H56"/>
    <mergeCell ref="I56:O56"/>
    <mergeCell ref="B59:C59"/>
    <mergeCell ref="E59:F59"/>
    <mergeCell ref="G59:H59"/>
    <mergeCell ref="I59:O59"/>
    <mergeCell ref="B58:C58"/>
    <mergeCell ref="E58:F58"/>
    <mergeCell ref="G58:H58"/>
    <mergeCell ref="I58:O58"/>
    <mergeCell ref="B61:C61"/>
    <mergeCell ref="E61:F61"/>
    <mergeCell ref="G61:H61"/>
    <mergeCell ref="I61:O61"/>
    <mergeCell ref="B60:C60"/>
    <mergeCell ref="E60:F60"/>
    <mergeCell ref="G60:H60"/>
    <mergeCell ref="I60:O60"/>
    <mergeCell ref="B63:C63"/>
    <mergeCell ref="E63:F63"/>
    <mergeCell ref="G63:H63"/>
    <mergeCell ref="I63:O63"/>
    <mergeCell ref="B62:C62"/>
    <mergeCell ref="E62:F62"/>
    <mergeCell ref="G62:H62"/>
    <mergeCell ref="I62:O62"/>
    <mergeCell ref="B65:C65"/>
    <mergeCell ref="E65:F65"/>
    <mergeCell ref="G65:H65"/>
    <mergeCell ref="I65:O65"/>
    <mergeCell ref="B64:D64"/>
    <mergeCell ref="E64:F64"/>
    <mergeCell ref="G64:H64"/>
    <mergeCell ref="I64:O64"/>
    <mergeCell ref="E71:F71"/>
    <mergeCell ref="B67:C67"/>
    <mergeCell ref="E67:F67"/>
    <mergeCell ref="G67:H67"/>
    <mergeCell ref="I67:O67"/>
    <mergeCell ref="G68:H68"/>
    <mergeCell ref="B68:C68"/>
    <mergeCell ref="E68:F68"/>
    <mergeCell ref="I68:O68"/>
    <mergeCell ref="B69:C69"/>
    <mergeCell ref="B66:C66"/>
    <mergeCell ref="E66:F66"/>
    <mergeCell ref="G66:H66"/>
    <mergeCell ref="I73:O73"/>
    <mergeCell ref="I69:O69"/>
    <mergeCell ref="B73:D73"/>
    <mergeCell ref="E73:F73"/>
    <mergeCell ref="I71:O71"/>
    <mergeCell ref="G73:H73"/>
    <mergeCell ref="B72:C72"/>
    <mergeCell ref="E72:F72"/>
    <mergeCell ref="G72:H72"/>
    <mergeCell ref="B71:C71"/>
    <mergeCell ref="G70:H70"/>
    <mergeCell ref="I70:O70"/>
    <mergeCell ref="I66:O66"/>
    <mergeCell ref="B70:C70"/>
    <mergeCell ref="E70:F70"/>
    <mergeCell ref="E69:F69"/>
    <mergeCell ref="G69:H69"/>
    <mergeCell ref="I72:O72"/>
    <mergeCell ref="G71:H71"/>
    <mergeCell ref="I46:O46"/>
    <mergeCell ref="G45:H45"/>
    <mergeCell ref="I45:O45"/>
    <mergeCell ref="I43:O43"/>
    <mergeCell ref="I49:O49"/>
    <mergeCell ref="I47:O47"/>
    <mergeCell ref="I50:O50"/>
    <mergeCell ref="I55:O55"/>
    <mergeCell ref="W29:X29"/>
    <mergeCell ref="U29:V29"/>
    <mergeCell ref="Y31:AE31"/>
    <mergeCell ref="U30:V30"/>
    <mergeCell ref="E33:F33"/>
    <mergeCell ref="G33:H33"/>
    <mergeCell ref="E30:F30"/>
    <mergeCell ref="Q33:T33"/>
    <mergeCell ref="U33:V33"/>
    <mergeCell ref="W33:X33"/>
    <mergeCell ref="U26:V26"/>
    <mergeCell ref="Y28:AE28"/>
    <mergeCell ref="U27:V27"/>
    <mergeCell ref="W28:X28"/>
    <mergeCell ref="G36:H36"/>
    <mergeCell ref="G39:H39"/>
    <mergeCell ref="I35:O35"/>
    <mergeCell ref="I33:O33"/>
    <mergeCell ref="I32:O32"/>
    <mergeCell ref="W26:X26"/>
    <mergeCell ref="B53:C53"/>
    <mergeCell ref="I53:O53"/>
    <mergeCell ref="B52:C52"/>
    <mergeCell ref="E52:F52"/>
    <mergeCell ref="G52:H52"/>
    <mergeCell ref="I34:O34"/>
    <mergeCell ref="G34:H34"/>
    <mergeCell ref="I40:O40"/>
    <mergeCell ref="I39:O39"/>
    <mergeCell ref="I38:O38"/>
    <mergeCell ref="I52:O52"/>
    <mergeCell ref="G48:H48"/>
    <mergeCell ref="G49:H49"/>
    <mergeCell ref="B51:C51"/>
    <mergeCell ref="B50:C50"/>
    <mergeCell ref="B48:C48"/>
    <mergeCell ref="B49:C49"/>
    <mergeCell ref="E49:F49"/>
    <mergeCell ref="E50:F50"/>
    <mergeCell ref="G50:H50"/>
    <mergeCell ref="A65:A73"/>
    <mergeCell ref="A41:A64"/>
    <mergeCell ref="I14:O14"/>
    <mergeCell ref="A75:AE75"/>
    <mergeCell ref="A32:A40"/>
    <mergeCell ref="A6:A31"/>
    <mergeCell ref="B54:C54"/>
    <mergeCell ref="E54:F54"/>
    <mergeCell ref="G54:H54"/>
    <mergeCell ref="I54:O54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2019-09-17T08:00:07Z</cp:lastPrinted>
  <dcterms:created xsi:type="dcterms:W3CDTF">2008-09-01T03:50:57Z</dcterms:created>
  <dcterms:modified xsi:type="dcterms:W3CDTF">2019-09-17T08:00:32Z</dcterms:modified>
  <cp:category/>
  <cp:version/>
  <cp:contentType/>
  <cp:contentStatus/>
</cp:coreProperties>
</file>