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2825" windowHeight="9990" tabRatio="874" activeTab="0"/>
  </bookViews>
  <sheets>
    <sheet name="申込書" sheetId="1" r:id="rId1"/>
    <sheet name="集計表" sheetId="2" r:id="rId2"/>
    <sheet name="門司区" sheetId="3" r:id="rId3"/>
    <sheet name="小倉北区①" sheetId="4" r:id="rId4"/>
    <sheet name="小倉北区②" sheetId="5" r:id="rId5"/>
    <sheet name="小倉南区①" sheetId="6" r:id="rId6"/>
    <sheet name="小倉南区②" sheetId="7" r:id="rId7"/>
    <sheet name="戸畑区・八幡東区" sheetId="8" r:id="rId8"/>
    <sheet name="苅田町・中間市・遠賀郡" sheetId="9" r:id="rId9"/>
    <sheet name="八幡西区①" sheetId="10" r:id="rId10"/>
    <sheet name="八幡西区②・若松区" sheetId="11" r:id="rId11"/>
    <sheet name="Sheet1" sheetId="12" r:id="rId12"/>
  </sheets>
  <definedNames>
    <definedName name="_xlnm.Print_Area" localSheetId="8">'苅田町・中間市・遠賀郡'!$A$1:$AA$58</definedName>
    <definedName name="_xlnm.Print_Area" localSheetId="7">'戸畑区・八幡東区'!$A$1:$AA$66</definedName>
    <definedName name="_xlnm.Print_Area" localSheetId="1">'集計表'!$A$1:$AE$126</definedName>
    <definedName name="_xlnm.Print_Area" localSheetId="5">'小倉南区①'!$A$1:$AA$67</definedName>
    <definedName name="_xlnm.Print_Area" localSheetId="6">'小倉南区②'!$A$1:$AA$66</definedName>
    <definedName name="_xlnm.Print_Area" localSheetId="3">'小倉北区①'!$A$1:$AA$66</definedName>
    <definedName name="_xlnm.Print_Area" localSheetId="4">'小倉北区②'!$A$1:$AA$66</definedName>
    <definedName name="_xlnm.Print_Area" localSheetId="9">'八幡西区①'!$A$1:$AA$77</definedName>
    <definedName name="_xlnm.Print_Area" localSheetId="10">'八幡西区②・若松区'!$A$1:$AA$68</definedName>
    <definedName name="_xlnm.Print_Area" localSheetId="2">'門司区'!$A$1:$AA$66</definedName>
    <definedName name="_xlnm.Print_Titles" localSheetId="1">'集計表'!$1:$4</definedName>
  </definedNames>
  <calcPr fullCalcOnLoad="1"/>
</workbook>
</file>

<file path=xl/sharedStrings.xml><?xml version="1.0" encoding="utf-8"?>
<sst xmlns="http://schemas.openxmlformats.org/spreadsheetml/2006/main" count="2260" uniqueCount="1971">
  <si>
    <t>折尾</t>
  </si>
  <si>
    <t>日吉台</t>
  </si>
  <si>
    <t>永犬丸</t>
  </si>
  <si>
    <t>鷹の巣</t>
  </si>
  <si>
    <t>青山</t>
  </si>
  <si>
    <t>藤田</t>
  </si>
  <si>
    <t>幸神</t>
  </si>
  <si>
    <t>引野</t>
  </si>
  <si>
    <t>下上津役</t>
  </si>
  <si>
    <t>小嶺</t>
  </si>
  <si>
    <t>本町</t>
  </si>
  <si>
    <t>二島</t>
  </si>
  <si>
    <t>高須</t>
  </si>
  <si>
    <t>中間</t>
  </si>
  <si>
    <t>総　合　計</t>
  </si>
  <si>
    <t>お見積もり</t>
  </si>
  <si>
    <t>単価</t>
  </si>
  <si>
    <t>総額（税抜き）</t>
  </si>
  <si>
    <t>ご請求額（税込み）</t>
  </si>
  <si>
    <t>円</t>
  </si>
  <si>
    <t>※B4まで3.0円／B3まで5.0円／B2まで8.0円／B1まで10.0円 （いずれも税別単価）</t>
  </si>
  <si>
    <t>通信欄・備考</t>
  </si>
  <si>
    <t>ページ計</t>
  </si>
  <si>
    <t>配布数</t>
  </si>
  <si>
    <t>配布</t>
  </si>
  <si>
    <t>AA - 2</t>
  </si>
  <si>
    <t>錦町</t>
  </si>
  <si>
    <t>AA - 3</t>
  </si>
  <si>
    <t>AJ - 3</t>
  </si>
  <si>
    <t>AA - 6</t>
  </si>
  <si>
    <t>AJ - 6</t>
  </si>
  <si>
    <t>計</t>
  </si>
  <si>
    <t>計</t>
  </si>
  <si>
    <t>永　黒</t>
  </si>
  <si>
    <t>門司区 合計</t>
  </si>
  <si>
    <t>大　里</t>
  </si>
  <si>
    <t>原　町</t>
  </si>
  <si>
    <t>ポスティング配布企画書</t>
  </si>
  <si>
    <t>中　井</t>
  </si>
  <si>
    <t>赤　坂</t>
  </si>
  <si>
    <t>上富野 3</t>
  </si>
  <si>
    <t>上富野 4</t>
  </si>
  <si>
    <t>中井 1　②</t>
  </si>
  <si>
    <t>上富野 5</t>
  </si>
  <si>
    <t>中井 3</t>
  </si>
  <si>
    <t>KF - 4</t>
  </si>
  <si>
    <t>赤坂 1</t>
  </si>
  <si>
    <t>KA - 4</t>
  </si>
  <si>
    <t>中井 2</t>
  </si>
  <si>
    <t>KF - 5</t>
  </si>
  <si>
    <t>赤坂 2</t>
  </si>
  <si>
    <t>KA - 5</t>
  </si>
  <si>
    <t>中井 5</t>
  </si>
  <si>
    <t>KF - 6</t>
  </si>
  <si>
    <t>KA - 6</t>
  </si>
  <si>
    <t>中井 4</t>
  </si>
  <si>
    <t>KF - 7</t>
  </si>
  <si>
    <t>赤坂 4</t>
  </si>
  <si>
    <t>朝日ケ丘　①　　　　　　</t>
  </si>
  <si>
    <t>KF - 8</t>
  </si>
  <si>
    <t>朝日ケ丘　②　　　　　　</t>
  </si>
  <si>
    <t>KA - 8</t>
  </si>
  <si>
    <t>井堀 2</t>
  </si>
  <si>
    <t>井　堀</t>
  </si>
  <si>
    <t>井堀 3</t>
  </si>
  <si>
    <t>日　明</t>
  </si>
  <si>
    <t>KG - 2</t>
  </si>
  <si>
    <t>井堀 1</t>
  </si>
  <si>
    <t>KB - 2</t>
  </si>
  <si>
    <t>KG - 3</t>
  </si>
  <si>
    <t>下到津 2</t>
  </si>
  <si>
    <t>KB - 3</t>
  </si>
  <si>
    <t>KG - 4</t>
  </si>
  <si>
    <t>井堀 4</t>
  </si>
  <si>
    <t>KB - 4</t>
  </si>
  <si>
    <t>KG - 5</t>
  </si>
  <si>
    <t>都 1</t>
  </si>
  <si>
    <t>KB - 5</t>
  </si>
  <si>
    <t>KG - 6</t>
  </si>
  <si>
    <t>上到津 1・2</t>
  </si>
  <si>
    <t>KB - 6</t>
  </si>
  <si>
    <t>高峰町　　　　　　　</t>
  </si>
  <si>
    <t>KG - 7</t>
  </si>
  <si>
    <t>下到津 3・4</t>
  </si>
  <si>
    <t>KB - 7</t>
  </si>
  <si>
    <t>KG - 8</t>
  </si>
  <si>
    <t>上到津 3 ・都 2 ・井堀 5</t>
  </si>
  <si>
    <t>KB - 8</t>
  </si>
  <si>
    <t>KG - 9</t>
  </si>
  <si>
    <t>上到津 4</t>
  </si>
  <si>
    <t>KB - 9</t>
  </si>
  <si>
    <t>KB - 10</t>
  </si>
  <si>
    <t>板櫃町　</t>
  </si>
  <si>
    <t>木　町</t>
  </si>
  <si>
    <t>清水 1</t>
  </si>
  <si>
    <t>原町 1</t>
  </si>
  <si>
    <t>大　門</t>
  </si>
  <si>
    <t>KH - 3</t>
  </si>
  <si>
    <t>原町 2</t>
  </si>
  <si>
    <t>KH - 4</t>
  </si>
  <si>
    <t>清水 2</t>
  </si>
  <si>
    <t>KC - 3</t>
  </si>
  <si>
    <t>KH - 5</t>
  </si>
  <si>
    <t>木町 4</t>
  </si>
  <si>
    <t>KC - 4</t>
  </si>
  <si>
    <t>KC - 5</t>
  </si>
  <si>
    <t>木町 1</t>
  </si>
  <si>
    <t>KC - 6</t>
  </si>
  <si>
    <t>木町 3</t>
  </si>
  <si>
    <t>KC - 7</t>
  </si>
  <si>
    <t>KC - 8</t>
  </si>
  <si>
    <t>城内　　　　　　　　</t>
  </si>
  <si>
    <t>KC - 9</t>
  </si>
  <si>
    <t>田町　　　　　　　　</t>
  </si>
  <si>
    <t>KC - 10</t>
  </si>
  <si>
    <t>馬借 1</t>
  </si>
  <si>
    <t>馬借 2</t>
  </si>
  <si>
    <t>馬借 3</t>
  </si>
  <si>
    <t>KK - 4</t>
  </si>
  <si>
    <t>中島 1</t>
  </si>
  <si>
    <t>魚　町</t>
  </si>
  <si>
    <t>KD - 2</t>
  </si>
  <si>
    <t>KK - 5</t>
  </si>
  <si>
    <t>吉野町　　　　　　　</t>
  </si>
  <si>
    <t>KD - 3</t>
  </si>
  <si>
    <t>KK - 6</t>
  </si>
  <si>
    <t>昭和町　　　　　　　</t>
  </si>
  <si>
    <t>KD - 4</t>
  </si>
  <si>
    <t>KK - 7</t>
  </si>
  <si>
    <t>香春口 1</t>
  </si>
  <si>
    <t>KD - 5</t>
  </si>
  <si>
    <t>KK - 8</t>
  </si>
  <si>
    <t>香春口 2</t>
  </si>
  <si>
    <t>KD - 6</t>
  </si>
  <si>
    <t>紺屋町　　　　　　　</t>
  </si>
  <si>
    <t>KK - 9</t>
  </si>
  <si>
    <t>江南町　　</t>
  </si>
  <si>
    <t>KD - 7</t>
  </si>
  <si>
    <t>古船場町　　　　　　</t>
  </si>
  <si>
    <t>　　　　　</t>
  </si>
  <si>
    <t>KD - 8</t>
  </si>
  <si>
    <t>大田町　　　　　　　</t>
  </si>
  <si>
    <t>KL - 4</t>
  </si>
  <si>
    <t>長浜町　　　　　　　</t>
  </si>
  <si>
    <t>KL - 5</t>
  </si>
  <si>
    <t>KL - 6</t>
  </si>
  <si>
    <t>KE - 6</t>
  </si>
  <si>
    <t>KE - 7</t>
  </si>
  <si>
    <t>KE - 8</t>
  </si>
  <si>
    <t>KE - 9</t>
  </si>
  <si>
    <t>小倉北区① 計</t>
  </si>
  <si>
    <t>KE - 10</t>
  </si>
  <si>
    <t>大　畠</t>
  </si>
  <si>
    <t>KM - 1</t>
  </si>
  <si>
    <t>下富野 3</t>
  </si>
  <si>
    <t>足　立</t>
  </si>
  <si>
    <t>熊本 1</t>
  </si>
  <si>
    <t>中間４</t>
  </si>
  <si>
    <t>中間 1</t>
  </si>
  <si>
    <t>中間 2</t>
  </si>
  <si>
    <t>中間 3</t>
  </si>
  <si>
    <t>中間 4</t>
  </si>
  <si>
    <t>蓮花寺 1～3</t>
  </si>
  <si>
    <t>岩瀬 1</t>
  </si>
  <si>
    <t>岩瀬 2</t>
  </si>
  <si>
    <t>岩瀬 3</t>
  </si>
  <si>
    <t>岩瀬 4</t>
  </si>
  <si>
    <t>岩瀬西町</t>
  </si>
  <si>
    <t>常盤町・神幸町　　　　　　　</t>
  </si>
  <si>
    <t>熊本 2</t>
  </si>
  <si>
    <t>下富野 5</t>
  </si>
  <si>
    <t>熊本 3</t>
  </si>
  <si>
    <t>小文字 1</t>
  </si>
  <si>
    <t>KT - 4</t>
  </si>
  <si>
    <t>足原 1</t>
  </si>
  <si>
    <t>大畠 2</t>
  </si>
  <si>
    <t>KT - 5</t>
  </si>
  <si>
    <t>足立 1</t>
  </si>
  <si>
    <t>山門町・小文字 2　　　　　　　</t>
  </si>
  <si>
    <t>KT - 6</t>
  </si>
  <si>
    <t>熊本 4</t>
  </si>
  <si>
    <t>大畠 1</t>
  </si>
  <si>
    <t>KT - 7</t>
  </si>
  <si>
    <t>足原 2</t>
  </si>
  <si>
    <t>大畠 3</t>
  </si>
  <si>
    <t>KT - 8</t>
  </si>
  <si>
    <t>足立 2</t>
  </si>
  <si>
    <t>KT - 9</t>
  </si>
  <si>
    <t>黒原 1 ・足立 3</t>
  </si>
  <si>
    <t>KT - 10</t>
  </si>
  <si>
    <t>妙見町　　　　　　　</t>
  </si>
  <si>
    <t>黒原 2</t>
  </si>
  <si>
    <t>金　鶏</t>
  </si>
  <si>
    <t>KN - 1</t>
  </si>
  <si>
    <t>下到津 5</t>
  </si>
  <si>
    <t>KN - 2</t>
  </si>
  <si>
    <t>真鶴 1</t>
  </si>
  <si>
    <t>清水 3</t>
  </si>
  <si>
    <t>熊　谷</t>
  </si>
  <si>
    <t>篠崎 2　①</t>
  </si>
  <si>
    <t>KN - 4</t>
  </si>
  <si>
    <t>金鶏町　　　　　　　</t>
  </si>
  <si>
    <t>篠崎 2　②</t>
  </si>
  <si>
    <t>KN - 5</t>
  </si>
  <si>
    <t>真鶴 2</t>
  </si>
  <si>
    <t>今町 1</t>
  </si>
  <si>
    <t>KN - 6</t>
  </si>
  <si>
    <t>清水 5</t>
  </si>
  <si>
    <t>KW - 3</t>
  </si>
  <si>
    <t>熊谷 1</t>
  </si>
  <si>
    <t>KN - 7</t>
  </si>
  <si>
    <t>清水 4</t>
  </si>
  <si>
    <t>KW - 4</t>
  </si>
  <si>
    <t>今町 2</t>
  </si>
  <si>
    <t>KN - 8</t>
  </si>
  <si>
    <t>泉台 3</t>
  </si>
  <si>
    <t>KW - 5</t>
  </si>
  <si>
    <t>熊谷 2</t>
  </si>
  <si>
    <t>KN - 9</t>
  </si>
  <si>
    <t>泉台 2</t>
  </si>
  <si>
    <t>KW - 6</t>
  </si>
  <si>
    <t>今町 3</t>
  </si>
  <si>
    <t>KN - 10</t>
  </si>
  <si>
    <t>泉台 1</t>
  </si>
  <si>
    <t>KW - 7</t>
  </si>
  <si>
    <t>皿山町　　　　　　　</t>
  </si>
  <si>
    <t>KW - 8</t>
  </si>
  <si>
    <t>南丘 2</t>
  </si>
  <si>
    <t>篠　崎</t>
  </si>
  <si>
    <t>弁天町　　　　　　　</t>
  </si>
  <si>
    <t>竪林町　　　　　　　</t>
  </si>
  <si>
    <t>高　坊</t>
  </si>
  <si>
    <t>片野新町 1</t>
  </si>
  <si>
    <t>KP - 3</t>
  </si>
  <si>
    <t>新高田 1</t>
  </si>
  <si>
    <t>片野新町 2</t>
  </si>
  <si>
    <t>KP - 4</t>
  </si>
  <si>
    <t>高尾 1</t>
  </si>
  <si>
    <t>片野新町 3</t>
  </si>
  <si>
    <t>KP - 5</t>
  </si>
  <si>
    <t>新高田 2</t>
  </si>
  <si>
    <t>KX - 4</t>
  </si>
  <si>
    <t>城野団地　　　　　　</t>
  </si>
  <si>
    <t>KP - 6</t>
  </si>
  <si>
    <t>篠崎 1</t>
  </si>
  <si>
    <t>KX - 5</t>
  </si>
  <si>
    <t>黒住町　　　　　　　</t>
  </si>
  <si>
    <t>篠崎 5</t>
  </si>
  <si>
    <t>KX - 6</t>
  </si>
  <si>
    <t>黒原 3</t>
  </si>
  <si>
    <t>篠崎 4</t>
  </si>
  <si>
    <t>KX - 7</t>
  </si>
  <si>
    <t>若富士町　　　　　　</t>
  </si>
  <si>
    <t>篠崎 3</t>
  </si>
  <si>
    <t>KX - 8</t>
  </si>
  <si>
    <t>重住 3 ・東城野町</t>
  </si>
  <si>
    <t>熊谷 4</t>
  </si>
  <si>
    <t>KX - 9</t>
  </si>
  <si>
    <t>高坊 1</t>
  </si>
  <si>
    <t>KX - 10</t>
  </si>
  <si>
    <t>高坊 2</t>
  </si>
  <si>
    <t>KX - 11</t>
  </si>
  <si>
    <t>霧ケ丘 1</t>
  </si>
  <si>
    <t>白　銀</t>
  </si>
  <si>
    <t>貴船町・東篠崎 3　　　　　　　</t>
  </si>
  <si>
    <t>KX - 12</t>
  </si>
  <si>
    <t>霧ケ丘 2</t>
  </si>
  <si>
    <t>白銀 1</t>
  </si>
  <si>
    <t>KX - 13</t>
  </si>
  <si>
    <t>霧ケ丘 3</t>
  </si>
  <si>
    <t>黄金 1</t>
  </si>
  <si>
    <t>KR - 4</t>
  </si>
  <si>
    <t>白銀 2</t>
  </si>
  <si>
    <t>KR - 5</t>
  </si>
  <si>
    <t>黄金 2</t>
  </si>
  <si>
    <t>東篠崎 1</t>
  </si>
  <si>
    <t>小倉北区② 計</t>
  </si>
  <si>
    <t>片野 5</t>
  </si>
  <si>
    <t>小倉北区 合計</t>
  </si>
  <si>
    <t>片　野</t>
  </si>
  <si>
    <t>三萩野 1</t>
  </si>
  <si>
    <t>萩崎町　　　　　　　</t>
  </si>
  <si>
    <t>KS - 3</t>
  </si>
  <si>
    <t>片野 1</t>
  </si>
  <si>
    <t>KS - 4</t>
  </si>
  <si>
    <t>三萩野 2</t>
  </si>
  <si>
    <t>KS - 5</t>
  </si>
  <si>
    <t>片野 3</t>
  </si>
  <si>
    <t>KS - 6</t>
  </si>
  <si>
    <t>片野 2</t>
  </si>
  <si>
    <t>KS - 7</t>
  </si>
  <si>
    <t>三郎丸 3</t>
  </si>
  <si>
    <t>片野 4　①</t>
  </si>
  <si>
    <t>片野 4　②</t>
  </si>
  <si>
    <t>三郎丸 1</t>
  </si>
  <si>
    <t>三郎丸 2</t>
  </si>
  <si>
    <t>城　野</t>
  </si>
  <si>
    <t>八幡町</t>
  </si>
  <si>
    <t>MA - 2</t>
  </si>
  <si>
    <t>MA - 3</t>
  </si>
  <si>
    <t>MA - 4</t>
  </si>
  <si>
    <t>MA - 5</t>
  </si>
  <si>
    <t>吉　田</t>
  </si>
  <si>
    <t>MA - 6</t>
  </si>
  <si>
    <t>MA - 7</t>
  </si>
  <si>
    <t>MA - 8</t>
  </si>
  <si>
    <t>MA - 9</t>
  </si>
  <si>
    <t>北　方</t>
  </si>
  <si>
    <t>MG - 5</t>
  </si>
  <si>
    <t>MG - 6</t>
  </si>
  <si>
    <t>MG - 7</t>
  </si>
  <si>
    <t>MG - 8</t>
  </si>
  <si>
    <t>MG - 9</t>
  </si>
  <si>
    <t>MG - 10</t>
  </si>
  <si>
    <t>MG - 11</t>
  </si>
  <si>
    <t>若　園</t>
  </si>
  <si>
    <t>春ケ丘</t>
  </si>
  <si>
    <t>津　田</t>
  </si>
  <si>
    <t>MC - 4</t>
  </si>
  <si>
    <t>西水町・東水町　　　　　　　</t>
  </si>
  <si>
    <t>MC - 5</t>
  </si>
  <si>
    <t>MC - 6</t>
  </si>
  <si>
    <t>MC - 7</t>
  </si>
  <si>
    <t>MC - 8</t>
  </si>
  <si>
    <t>MC - 9</t>
  </si>
  <si>
    <t>湯　川</t>
  </si>
  <si>
    <t>長野東町・津田南町　</t>
  </si>
  <si>
    <t>安部山・大字湯川</t>
  </si>
  <si>
    <t>曽　根</t>
  </si>
  <si>
    <t>MD - 4</t>
  </si>
  <si>
    <t>MD - 5</t>
  </si>
  <si>
    <t>MD - 6</t>
  </si>
  <si>
    <t>MD - 7</t>
  </si>
  <si>
    <t>MD - 8</t>
  </si>
  <si>
    <t>葛　原</t>
  </si>
  <si>
    <t>ME - 4</t>
  </si>
  <si>
    <t>ME - 5</t>
  </si>
  <si>
    <t>ME - 6</t>
  </si>
  <si>
    <t>ME - 7</t>
  </si>
  <si>
    <t>ME - 8</t>
  </si>
  <si>
    <t>ME - 9</t>
  </si>
  <si>
    <t>ME - 10</t>
  </si>
  <si>
    <t>ME - 11</t>
  </si>
  <si>
    <t>ME - 12</t>
  </si>
  <si>
    <t>MF - 4</t>
  </si>
  <si>
    <t>MF - 5</t>
  </si>
  <si>
    <t>MF - 6</t>
  </si>
  <si>
    <t>MF - 7</t>
  </si>
  <si>
    <t>MF - 8</t>
  </si>
  <si>
    <t>MF - 9</t>
  </si>
  <si>
    <t>小倉南区①　計</t>
  </si>
  <si>
    <t>朽　網</t>
  </si>
  <si>
    <t>ML - 1</t>
  </si>
  <si>
    <t>横　代</t>
  </si>
  <si>
    <t>ML - 4</t>
  </si>
  <si>
    <t>MR - 4</t>
  </si>
  <si>
    <t>ML - 5</t>
  </si>
  <si>
    <t>MR - 5</t>
  </si>
  <si>
    <t>ML - 6</t>
  </si>
  <si>
    <t>MR - 6</t>
  </si>
  <si>
    <t>ML - 7</t>
  </si>
  <si>
    <t>MR - 7</t>
  </si>
  <si>
    <t>ML - 8</t>
  </si>
  <si>
    <t>ML - 9</t>
  </si>
  <si>
    <t>ML - 10</t>
  </si>
  <si>
    <t>ML - 11</t>
  </si>
  <si>
    <t>蒲　生</t>
  </si>
  <si>
    <t>MM - 1</t>
  </si>
  <si>
    <t>MS - 2</t>
  </si>
  <si>
    <t>MM - 2</t>
  </si>
  <si>
    <t>MS - 3</t>
  </si>
  <si>
    <t>MM - 3</t>
  </si>
  <si>
    <t>MS - 4</t>
  </si>
  <si>
    <t>MM - 4</t>
  </si>
  <si>
    <t>MS - 5</t>
  </si>
  <si>
    <t>MM - 5</t>
  </si>
  <si>
    <t>MS - 6</t>
  </si>
  <si>
    <t>MM - 6</t>
  </si>
  <si>
    <t>MS - 7</t>
  </si>
  <si>
    <t>MM - 7</t>
  </si>
  <si>
    <t>MS - 8</t>
  </si>
  <si>
    <t>MM - 8</t>
  </si>
  <si>
    <t>MS - 9</t>
  </si>
  <si>
    <t>MM - 11</t>
  </si>
  <si>
    <t>MS - 10</t>
  </si>
  <si>
    <t>MM - 12</t>
  </si>
  <si>
    <t>MS - 11</t>
  </si>
  <si>
    <t>志　井</t>
  </si>
  <si>
    <t>徳　力</t>
  </si>
  <si>
    <t>MN - 1</t>
  </si>
  <si>
    <t>MT - 2</t>
  </si>
  <si>
    <t>MN - 2</t>
  </si>
  <si>
    <t>MT - 3</t>
  </si>
  <si>
    <t>MN - 3</t>
  </si>
  <si>
    <t>MT - 4</t>
  </si>
  <si>
    <t>MN - 4 ①</t>
  </si>
  <si>
    <t>MT - 5</t>
  </si>
  <si>
    <t>MN - 4 ②</t>
  </si>
  <si>
    <t>MT - 6</t>
  </si>
  <si>
    <t>MN - 5 ①</t>
  </si>
  <si>
    <t>MT - 8</t>
  </si>
  <si>
    <t>志井鷹羽台　　　　　</t>
  </si>
  <si>
    <t>MN - 5 ②</t>
  </si>
  <si>
    <t>徳力団地　②　　　　　　</t>
  </si>
  <si>
    <t>MN - 5 ③</t>
  </si>
  <si>
    <t>徳力団地　③　　　　　</t>
  </si>
  <si>
    <t>長　行</t>
  </si>
  <si>
    <t>MW - 1</t>
  </si>
  <si>
    <t>MN - 7</t>
  </si>
  <si>
    <t>MW - 2</t>
  </si>
  <si>
    <t>MN - 8</t>
  </si>
  <si>
    <t>MW - 3</t>
  </si>
  <si>
    <t>MN - 9</t>
  </si>
  <si>
    <t>MW - 5</t>
  </si>
  <si>
    <t>MN - 10</t>
  </si>
  <si>
    <t>MW - 6</t>
  </si>
  <si>
    <t>MW - 7</t>
  </si>
  <si>
    <t>MW - 8</t>
  </si>
  <si>
    <t>石　田</t>
  </si>
  <si>
    <t>南若園町　　　　　　</t>
  </si>
  <si>
    <t>MW - 9</t>
  </si>
  <si>
    <t>MW - 10</t>
  </si>
  <si>
    <t>MW - 11</t>
  </si>
  <si>
    <t>MP - 4</t>
  </si>
  <si>
    <t>石田町　　　　　　　</t>
  </si>
  <si>
    <t>MW - 12</t>
  </si>
  <si>
    <t>MP - 5</t>
  </si>
  <si>
    <t>MW - 13</t>
  </si>
  <si>
    <t>MP - 6</t>
  </si>
  <si>
    <t>MW - 14</t>
  </si>
  <si>
    <t>MP - 7</t>
  </si>
  <si>
    <t>MP - 8</t>
  </si>
  <si>
    <t>MP - 9</t>
  </si>
  <si>
    <t>小倉南区② 計</t>
  </si>
  <si>
    <t>小倉南区 合計</t>
  </si>
  <si>
    <t>八幡東区</t>
  </si>
  <si>
    <t>祇　園</t>
  </si>
  <si>
    <t>TA - 3</t>
  </si>
  <si>
    <t>HA - 3</t>
  </si>
  <si>
    <t>TA - 4</t>
  </si>
  <si>
    <t>HA - 4</t>
  </si>
  <si>
    <t>TA - 5</t>
  </si>
  <si>
    <t>HA - 5</t>
  </si>
  <si>
    <t>TA - 6</t>
  </si>
  <si>
    <t>HA - 6</t>
  </si>
  <si>
    <t>TA - 7</t>
  </si>
  <si>
    <t>HA - 7</t>
  </si>
  <si>
    <t>TA - 8</t>
  </si>
  <si>
    <t>HA - 8</t>
  </si>
  <si>
    <t>TA - 9</t>
  </si>
  <si>
    <t>HA - 9</t>
  </si>
  <si>
    <t>TA - 10</t>
  </si>
  <si>
    <t>HA - 10</t>
  </si>
  <si>
    <t>HA - 11</t>
  </si>
  <si>
    <t>沢　見</t>
  </si>
  <si>
    <t>千防 3</t>
  </si>
  <si>
    <t>HA - 12</t>
  </si>
  <si>
    <t>三六町</t>
  </si>
  <si>
    <t>TB - 3</t>
  </si>
  <si>
    <t>小芝 3</t>
  </si>
  <si>
    <t>中　央</t>
  </si>
  <si>
    <t>HB - 1</t>
  </si>
  <si>
    <t>TB - 4</t>
  </si>
  <si>
    <t>千防 2</t>
  </si>
  <si>
    <t>TB - 5</t>
  </si>
  <si>
    <t>天神 2</t>
  </si>
  <si>
    <t>天神町</t>
  </si>
  <si>
    <t>TB - 6</t>
  </si>
  <si>
    <t>小芝 2・沢見 2</t>
  </si>
  <si>
    <t>HB - 4</t>
  </si>
  <si>
    <t>TB - 7</t>
  </si>
  <si>
    <t>千防 1</t>
  </si>
  <si>
    <t>HB - 5</t>
  </si>
  <si>
    <t>TB - 8</t>
  </si>
  <si>
    <t>天神 1</t>
  </si>
  <si>
    <t>HB - 6</t>
  </si>
  <si>
    <t>TB - 9</t>
  </si>
  <si>
    <t>小芝 1・沢見 1</t>
  </si>
  <si>
    <t>HB - 7</t>
  </si>
  <si>
    <t>HB - 8</t>
  </si>
  <si>
    <t>中　原</t>
  </si>
  <si>
    <t>中原西 1</t>
  </si>
  <si>
    <t>HB - 9</t>
  </si>
  <si>
    <t>中原西 2</t>
  </si>
  <si>
    <t>中原西 3</t>
  </si>
  <si>
    <t>TC - 4</t>
  </si>
  <si>
    <t>TC - 5</t>
  </si>
  <si>
    <t>中原東 1</t>
  </si>
  <si>
    <t>HC - 4</t>
  </si>
  <si>
    <t>TC - 6</t>
  </si>
  <si>
    <t>中原東 3</t>
  </si>
  <si>
    <t>HC - 5</t>
  </si>
  <si>
    <t>TC - 7</t>
  </si>
  <si>
    <t>仙水町・土取町</t>
  </si>
  <si>
    <t>HC - 6</t>
  </si>
  <si>
    <t>TC - 8</t>
  </si>
  <si>
    <t>境川 1・2</t>
  </si>
  <si>
    <t>HC - 7</t>
  </si>
  <si>
    <t>竹下町・東鉄町</t>
  </si>
  <si>
    <t>HC - 8</t>
  </si>
  <si>
    <t>石坪町</t>
  </si>
  <si>
    <t>新川町</t>
  </si>
  <si>
    <t>HC - 9</t>
  </si>
  <si>
    <t>茶屋町</t>
  </si>
  <si>
    <t>TD - 2</t>
  </si>
  <si>
    <t>沖台 2</t>
  </si>
  <si>
    <t>HC - 10</t>
  </si>
  <si>
    <t>浅生 3</t>
  </si>
  <si>
    <t>HC - 11</t>
  </si>
  <si>
    <t>TD - 4</t>
  </si>
  <si>
    <t>浅生 2</t>
  </si>
  <si>
    <t>HC - 14</t>
  </si>
  <si>
    <t>松尾町</t>
  </si>
  <si>
    <t>TD - 5</t>
  </si>
  <si>
    <t>沖台 1</t>
  </si>
  <si>
    <t>HC - 15</t>
  </si>
  <si>
    <t>正津町・浅生 1</t>
  </si>
  <si>
    <t>HC - 16</t>
  </si>
  <si>
    <t>TD - 7</t>
  </si>
  <si>
    <t>天籟寺 1・2</t>
  </si>
  <si>
    <t>TD - 8</t>
  </si>
  <si>
    <t>夜宮 1・2</t>
  </si>
  <si>
    <t>TD - 9</t>
  </si>
  <si>
    <t>夜宮 3</t>
  </si>
  <si>
    <t>八幡東区 合計</t>
  </si>
  <si>
    <t>TD - 10</t>
  </si>
  <si>
    <t>一枝 1・2</t>
  </si>
  <si>
    <t>牧　山</t>
  </si>
  <si>
    <t>TE - 9</t>
  </si>
  <si>
    <t>TE - 10</t>
  </si>
  <si>
    <t>一　枝</t>
  </si>
  <si>
    <t>TF - 2</t>
  </si>
  <si>
    <t>TF - 5</t>
  </si>
  <si>
    <t>戸畑区 合計</t>
  </si>
  <si>
    <t xml:space="preserve"> 苅田町 合計</t>
  </si>
  <si>
    <t>浅　川</t>
  </si>
  <si>
    <t>浅川町・浅川日の峯 2</t>
  </si>
  <si>
    <t>浅川学園台 1・2</t>
  </si>
  <si>
    <t>穴生 4</t>
  </si>
  <si>
    <t>浅川学園台 3・4</t>
  </si>
  <si>
    <t>穴生 1</t>
  </si>
  <si>
    <t>YA - 4</t>
  </si>
  <si>
    <t>浅川日の峯 3・4</t>
  </si>
  <si>
    <t>YF - 4</t>
  </si>
  <si>
    <t>YA - 5</t>
  </si>
  <si>
    <t>浅川日の峯 1</t>
  </si>
  <si>
    <t>YF - 5</t>
  </si>
  <si>
    <t>鷹の巣 1</t>
  </si>
  <si>
    <t>YA - 6</t>
  </si>
  <si>
    <t>藤原 3・4</t>
  </si>
  <si>
    <t>YF - 6</t>
  </si>
  <si>
    <t>鷹の巣 2</t>
  </si>
  <si>
    <t>YA - 7</t>
  </si>
  <si>
    <t>藤原 1・2</t>
  </si>
  <si>
    <t>YF - 7</t>
  </si>
  <si>
    <t>竹末 1・2</t>
  </si>
  <si>
    <t>YA - 8</t>
  </si>
  <si>
    <t>医生ケ丘　　　　　　</t>
  </si>
  <si>
    <t>YF - 8</t>
  </si>
  <si>
    <t>鉄竜 2・相生町</t>
  </si>
  <si>
    <t>YA - 9</t>
  </si>
  <si>
    <t>浅川台 3</t>
  </si>
  <si>
    <t>YF - 9</t>
  </si>
  <si>
    <t>若葉 3</t>
  </si>
  <si>
    <t>YA - 10</t>
  </si>
  <si>
    <t>浅川台 2</t>
  </si>
  <si>
    <t>YF - 10</t>
  </si>
  <si>
    <t>若葉 1</t>
  </si>
  <si>
    <t>YA - 11</t>
  </si>
  <si>
    <t>YF - 11</t>
  </si>
  <si>
    <t>若葉 2</t>
  </si>
  <si>
    <t>青　山</t>
  </si>
  <si>
    <t>皇后崎町・桜ケ丘町　　　　　</t>
  </si>
  <si>
    <t>本　城</t>
  </si>
  <si>
    <t>光貞台 1</t>
  </si>
  <si>
    <t>萩原 1</t>
  </si>
  <si>
    <t>光貞台 2・3</t>
  </si>
  <si>
    <t>萩原 2</t>
  </si>
  <si>
    <t>千代ケ崎 3</t>
  </si>
  <si>
    <t>YG - 4</t>
  </si>
  <si>
    <t>青山 1</t>
  </si>
  <si>
    <t>YB - 4</t>
  </si>
  <si>
    <t>千代ケ崎 2</t>
  </si>
  <si>
    <t>YG - 5</t>
  </si>
  <si>
    <t>青山 2</t>
  </si>
  <si>
    <t>YB - 5</t>
  </si>
  <si>
    <t>千代ケ崎 1</t>
  </si>
  <si>
    <t>YG - 6</t>
  </si>
  <si>
    <t>熊西 2</t>
  </si>
  <si>
    <t>YB - 6</t>
  </si>
  <si>
    <t>力丸町　　　　　　　</t>
  </si>
  <si>
    <t>YG - 7</t>
  </si>
  <si>
    <t>山寺町　　　　　　　</t>
  </si>
  <si>
    <t>YB - 7</t>
  </si>
  <si>
    <t>本城 1・2</t>
  </si>
  <si>
    <t>YG - 8</t>
  </si>
  <si>
    <t>熊西 1</t>
  </si>
  <si>
    <t>YB - 8</t>
  </si>
  <si>
    <t>本城 3</t>
  </si>
  <si>
    <t>YG - 9</t>
  </si>
  <si>
    <t>YB - 9</t>
  </si>
  <si>
    <t>御開 3</t>
  </si>
  <si>
    <t>YG - 10</t>
  </si>
  <si>
    <t>青山 3</t>
  </si>
  <si>
    <t>YG - 11</t>
  </si>
  <si>
    <t>YG - 12</t>
  </si>
  <si>
    <t>鉄王 1・2</t>
  </si>
  <si>
    <t>折　尾</t>
  </si>
  <si>
    <t>大浦 1</t>
  </si>
  <si>
    <t>大浦 2・3</t>
  </si>
  <si>
    <t>藤　田</t>
  </si>
  <si>
    <t>折尾 1・丸尾町</t>
  </si>
  <si>
    <t>YC - 4</t>
  </si>
  <si>
    <t>光明 2</t>
  </si>
  <si>
    <t>YC - 5</t>
  </si>
  <si>
    <t>楠木 1・2</t>
  </si>
  <si>
    <t>YH - 4</t>
  </si>
  <si>
    <t>岡田町　　　　　　　</t>
  </si>
  <si>
    <t>YC - 6</t>
  </si>
  <si>
    <t>友田 3</t>
  </si>
  <si>
    <t>YH - 5</t>
  </si>
  <si>
    <t>YC - 7</t>
  </si>
  <si>
    <t>貴船台　　　　　　　</t>
  </si>
  <si>
    <t>YH - 6</t>
  </si>
  <si>
    <t>藤田 2・3・4</t>
  </si>
  <si>
    <t>YC - 8</t>
  </si>
  <si>
    <t>友田 2</t>
  </si>
  <si>
    <t>YH - 7</t>
  </si>
  <si>
    <t>YC - 9</t>
  </si>
  <si>
    <t>光明 1・友田 1</t>
  </si>
  <si>
    <t>YH - 8</t>
  </si>
  <si>
    <t>陣山 1・2</t>
  </si>
  <si>
    <t>YC - 10</t>
  </si>
  <si>
    <t>星和町　　　　　　　</t>
  </si>
  <si>
    <t>YH - 9</t>
  </si>
  <si>
    <t>八千代町</t>
  </si>
  <si>
    <t>YH - 10</t>
  </si>
  <si>
    <t>紅梅 2</t>
  </si>
  <si>
    <t>大字浅川・日吉台 3　　　　　　</t>
  </si>
  <si>
    <t>YH - 11</t>
  </si>
  <si>
    <t>陣山 3・清納 1</t>
  </si>
  <si>
    <t>日吉台 2</t>
  </si>
  <si>
    <t>YH - 12</t>
  </si>
  <si>
    <t>南八千代町</t>
  </si>
  <si>
    <t>日吉台 1</t>
  </si>
  <si>
    <t>YH - 13</t>
  </si>
  <si>
    <t>東鳴水 2</t>
  </si>
  <si>
    <t>YD - 4</t>
  </si>
  <si>
    <t>折尾 5</t>
  </si>
  <si>
    <t>YH - 14</t>
  </si>
  <si>
    <t>紅梅 3・4</t>
  </si>
  <si>
    <t>YD - 5</t>
  </si>
  <si>
    <t>YD - 6</t>
  </si>
  <si>
    <t>幸　神</t>
  </si>
  <si>
    <t>YK - 1</t>
  </si>
  <si>
    <t>南王子町　　　　　　</t>
  </si>
  <si>
    <t>YD - 7</t>
  </si>
  <si>
    <t>東筑 1・2・則松 2</t>
  </si>
  <si>
    <t>YK - 2</t>
  </si>
  <si>
    <t>幸神 1・4</t>
  </si>
  <si>
    <t>YD - 8</t>
  </si>
  <si>
    <t>則松 1・3・4</t>
  </si>
  <si>
    <t>YK - 3</t>
  </si>
  <si>
    <t>YD - 9</t>
  </si>
  <si>
    <t>則松 5</t>
  </si>
  <si>
    <t>YK - 4</t>
  </si>
  <si>
    <t>東鳴水 1・4・5</t>
  </si>
  <si>
    <t>YD - 10</t>
  </si>
  <si>
    <t>さつき台 1・2</t>
  </si>
  <si>
    <t>YK - 5</t>
  </si>
  <si>
    <t>小鷺田町　　　　　　</t>
  </si>
  <si>
    <t>YK - 6</t>
  </si>
  <si>
    <t>幸神 3</t>
  </si>
  <si>
    <t>松寿山 1・3</t>
  </si>
  <si>
    <t>YK - 7</t>
  </si>
  <si>
    <t>幸神 2</t>
  </si>
  <si>
    <t>松寿山 2・泉ケ浦 3</t>
  </si>
  <si>
    <t>YK - 8</t>
  </si>
  <si>
    <t>西鳴水 2</t>
  </si>
  <si>
    <t>泉ケ浦 1・2</t>
  </si>
  <si>
    <t>YK - 9</t>
  </si>
  <si>
    <t>別所町　　　　　　　</t>
  </si>
  <si>
    <t>YE - 4</t>
  </si>
  <si>
    <t>鷹見台 1・2</t>
  </si>
  <si>
    <t>YK - 10</t>
  </si>
  <si>
    <t>茶売町　　　　　　　</t>
  </si>
  <si>
    <t>YE - 5</t>
  </si>
  <si>
    <t>永犬丸 1・2</t>
  </si>
  <si>
    <t>YK - 11</t>
  </si>
  <si>
    <t>京良城町　　　　　　</t>
  </si>
  <si>
    <t>YE - 6</t>
  </si>
  <si>
    <t>YK - 12</t>
  </si>
  <si>
    <t>別当町　　　　　　　</t>
  </si>
  <si>
    <t>YE - 7</t>
  </si>
  <si>
    <t>永犬丸西町 3・4</t>
  </si>
  <si>
    <t>YE - 8</t>
  </si>
  <si>
    <t>YE - 9</t>
  </si>
  <si>
    <t>永犬丸南町 1・2</t>
  </si>
  <si>
    <t>YE - 10</t>
  </si>
  <si>
    <t>里中 1・三ケ森 1・2</t>
  </si>
  <si>
    <t>YE - 11</t>
  </si>
  <si>
    <t>永犬丸南町 3・4・5</t>
  </si>
  <si>
    <t>YE - 13</t>
  </si>
  <si>
    <t>八幡西区① 計</t>
  </si>
  <si>
    <t>若松区</t>
  </si>
  <si>
    <t>引　野</t>
  </si>
  <si>
    <t>美原町　　　　　　　</t>
  </si>
  <si>
    <t>本　町</t>
  </si>
  <si>
    <t>波打町・栄盛川町</t>
  </si>
  <si>
    <t>西園町</t>
  </si>
  <si>
    <t>引野 3</t>
  </si>
  <si>
    <t>YL - 4</t>
  </si>
  <si>
    <t>WA - 4</t>
  </si>
  <si>
    <t>桜町</t>
  </si>
  <si>
    <t>YL - 5</t>
  </si>
  <si>
    <t>引野 1</t>
  </si>
  <si>
    <t>WA - 5</t>
  </si>
  <si>
    <t>中川町</t>
  </si>
  <si>
    <t>YL - 6</t>
  </si>
  <si>
    <t>永犬丸東町2</t>
  </si>
  <si>
    <t>WA - 6</t>
  </si>
  <si>
    <t>YL - 7</t>
  </si>
  <si>
    <t>WA - 7</t>
  </si>
  <si>
    <t>久岐の浜</t>
  </si>
  <si>
    <t>YL - 8</t>
  </si>
  <si>
    <t>上の原 4</t>
  </si>
  <si>
    <t>YL - 9</t>
  </si>
  <si>
    <t>YL - 10</t>
  </si>
  <si>
    <t>上の原 1・2</t>
  </si>
  <si>
    <t>二　島</t>
  </si>
  <si>
    <t>YL - 11</t>
  </si>
  <si>
    <t>沖田 4・5</t>
  </si>
  <si>
    <t>YL - 12</t>
  </si>
  <si>
    <t>沖田 1・3</t>
  </si>
  <si>
    <t>YL - 13</t>
  </si>
  <si>
    <t>中の原 2・3</t>
  </si>
  <si>
    <t>YL - 14</t>
  </si>
  <si>
    <t>高　須</t>
  </si>
  <si>
    <t>春日台 2・5</t>
  </si>
  <si>
    <t>春日台 3・4・6</t>
  </si>
  <si>
    <t>YM - 4</t>
  </si>
  <si>
    <t>下上津役元町・下上津役 2</t>
  </si>
  <si>
    <t>WC - 4</t>
  </si>
  <si>
    <t>YM - 5</t>
  </si>
  <si>
    <t>塔野 2・3</t>
  </si>
  <si>
    <t>WC - 5</t>
  </si>
  <si>
    <t>YM - 6</t>
  </si>
  <si>
    <t>WC - 6</t>
  </si>
  <si>
    <t>YM - 7</t>
  </si>
  <si>
    <t>大平台　　　　　　　</t>
  </si>
  <si>
    <t>WC - 7</t>
  </si>
  <si>
    <t>YM - 8</t>
  </si>
  <si>
    <t>WC - 8</t>
  </si>
  <si>
    <t>YM - 9</t>
  </si>
  <si>
    <t>WC - 9</t>
  </si>
  <si>
    <t>YM - 10</t>
  </si>
  <si>
    <t>WC - 10</t>
  </si>
  <si>
    <t>YM - 11</t>
  </si>
  <si>
    <t>上上津役 3</t>
  </si>
  <si>
    <t>WC - 11</t>
  </si>
  <si>
    <t>YM - 12</t>
  </si>
  <si>
    <t>町上津役東 1</t>
  </si>
  <si>
    <t>YM - 13</t>
  </si>
  <si>
    <t>上上津役 4</t>
  </si>
  <si>
    <t>若松区 合計</t>
  </si>
  <si>
    <t>小　嶺</t>
  </si>
  <si>
    <t>YN - 1</t>
  </si>
  <si>
    <t>YN - 2</t>
  </si>
  <si>
    <t>町上津役東 2</t>
  </si>
  <si>
    <t>中　間</t>
  </si>
  <si>
    <t>NA - 6</t>
  </si>
  <si>
    <t>NA - 7</t>
  </si>
  <si>
    <t>YN - 4</t>
  </si>
  <si>
    <t>小嶺台 1・3</t>
  </si>
  <si>
    <t>NA - 8</t>
  </si>
  <si>
    <t>YN - 5</t>
  </si>
  <si>
    <t>NA - 9</t>
  </si>
  <si>
    <t>YN - 6</t>
  </si>
  <si>
    <t>NA - 10</t>
  </si>
  <si>
    <t>YN - 7</t>
  </si>
  <si>
    <t>NA - 11</t>
  </si>
  <si>
    <t>YN - 8</t>
  </si>
  <si>
    <t>NA - 12</t>
  </si>
  <si>
    <t>YN - 9</t>
  </si>
  <si>
    <t>船越 1・2</t>
  </si>
  <si>
    <t>NA - 13</t>
  </si>
  <si>
    <t>YN - 10</t>
  </si>
  <si>
    <t>星ケ丘 6・7</t>
  </si>
  <si>
    <t>NA - 14</t>
  </si>
  <si>
    <t>YN - 11</t>
  </si>
  <si>
    <t>星ケ丘 1</t>
  </si>
  <si>
    <t>NA - 15</t>
  </si>
  <si>
    <t>YN - 12</t>
  </si>
  <si>
    <t>星ケ丘 2</t>
  </si>
  <si>
    <t>NA - 16</t>
  </si>
  <si>
    <t>YN - 13</t>
  </si>
  <si>
    <t>星ケ丘 3</t>
  </si>
  <si>
    <t>NA - 17</t>
  </si>
  <si>
    <t>星ケ丘 4</t>
  </si>
  <si>
    <t>NA - 18</t>
  </si>
  <si>
    <t>星ケ丘 5</t>
  </si>
  <si>
    <t>八幡西区②　計</t>
  </si>
  <si>
    <t>中間市 合計</t>
  </si>
  <si>
    <t>八幡西区合計</t>
  </si>
  <si>
    <t>集計表</t>
  </si>
  <si>
    <t>～</t>
  </si>
  <si>
    <t>【</t>
  </si>
  <si>
    <t>レスポンス</t>
  </si>
  <si>
    <t>門司港</t>
  </si>
  <si>
    <t>NC - 1</t>
  </si>
  <si>
    <t>NC - 2</t>
  </si>
  <si>
    <t>NC - 3</t>
  </si>
  <si>
    <t>NC - 4</t>
  </si>
  <si>
    <t>NC - 5</t>
  </si>
  <si>
    <t>NC - 6</t>
  </si>
  <si>
    <t>NC - 7</t>
  </si>
  <si>
    <t>NC - 8</t>
  </si>
  <si>
    <t>NC - 9</t>
  </si>
  <si>
    <t>中間３</t>
  </si>
  <si>
    <t>長津 1</t>
  </si>
  <si>
    <t>長津 2</t>
  </si>
  <si>
    <t>長津 3</t>
  </si>
  <si>
    <t>中鶴 1</t>
  </si>
  <si>
    <t>中鶴 2</t>
  </si>
  <si>
    <t>中鶴 3</t>
  </si>
  <si>
    <t>中鶴 4</t>
  </si>
  <si>
    <t>浄花町</t>
  </si>
  <si>
    <t>中尾 2</t>
  </si>
  <si>
    <t>門司区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</si>
  <si>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</si>
  <si>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</si>
  <si>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</si>
  <si>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</si>
  <si>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</si>
  <si>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</si>
  <si>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</si>
  <si>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</si>
  <si>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</si>
  <si>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コード№</t>
  </si>
  <si>
    <t>門司港</t>
  </si>
  <si>
    <t>AA - 1</t>
  </si>
  <si>
    <t>港町・本町・栄町</t>
  </si>
  <si>
    <t>藤　松</t>
  </si>
  <si>
    <t>AJ - 1</t>
  </si>
  <si>
    <t>AA - 4</t>
  </si>
  <si>
    <t>AJ - 4</t>
  </si>
  <si>
    <t>AA - 5</t>
  </si>
  <si>
    <t>AJ - 5</t>
  </si>
  <si>
    <t>AA - 7</t>
  </si>
  <si>
    <t>AJ - 8</t>
  </si>
  <si>
    <t>AJ - 11</t>
  </si>
  <si>
    <t>緑ケ丘</t>
  </si>
  <si>
    <t>計</t>
  </si>
  <si>
    <t>小森江</t>
  </si>
  <si>
    <t>AD - 6</t>
  </si>
  <si>
    <t>AD - 7</t>
  </si>
  <si>
    <t>吉　志</t>
  </si>
  <si>
    <t>AL - 7</t>
  </si>
  <si>
    <t>AD - 8</t>
  </si>
  <si>
    <t>AL - 8</t>
  </si>
  <si>
    <t>AD - 9</t>
  </si>
  <si>
    <t>AL - 9</t>
  </si>
  <si>
    <t>AL - 10</t>
  </si>
  <si>
    <t>AL - 11</t>
  </si>
  <si>
    <t>AE - 1</t>
  </si>
  <si>
    <t>中二十町</t>
  </si>
  <si>
    <t>AL - 12</t>
  </si>
  <si>
    <t>AE - 2</t>
  </si>
  <si>
    <t>上二十町</t>
  </si>
  <si>
    <t>AL - 13</t>
  </si>
  <si>
    <t>恒見町</t>
  </si>
  <si>
    <t>AE - 3</t>
  </si>
  <si>
    <t>AE - 4</t>
  </si>
  <si>
    <t>計</t>
  </si>
  <si>
    <t>AE - 7</t>
  </si>
  <si>
    <t>AE - 8</t>
  </si>
  <si>
    <t>AE - 9</t>
  </si>
  <si>
    <t>AE - 10</t>
  </si>
  <si>
    <t>AF - 1</t>
  </si>
  <si>
    <t>AF - 2</t>
  </si>
  <si>
    <t>下二十町</t>
  </si>
  <si>
    <t>AF - 3</t>
  </si>
  <si>
    <t>黄金町</t>
  </si>
  <si>
    <t>AF - 4</t>
  </si>
  <si>
    <t>AF - 5</t>
  </si>
  <si>
    <t>AF - 6</t>
  </si>
  <si>
    <t>AF - 7</t>
  </si>
  <si>
    <t>AG - 1</t>
  </si>
  <si>
    <t>AG - 2</t>
  </si>
  <si>
    <t>下馬寄</t>
  </si>
  <si>
    <t>AG - 3</t>
  </si>
  <si>
    <t>原町別院</t>
  </si>
  <si>
    <t>AG - 4</t>
  </si>
  <si>
    <t>大里原町</t>
  </si>
  <si>
    <t>AG - 5</t>
  </si>
  <si>
    <t>AG - 6</t>
  </si>
  <si>
    <t>浅川台 1</t>
  </si>
  <si>
    <t>折尾 4・自由ヶ丘</t>
  </si>
  <si>
    <t>配布号</t>
  </si>
  <si>
    <t>配布期間</t>
  </si>
  <si>
    <t>（金）</t>
  </si>
  <si>
    <t>時</t>
  </si>
  <si>
    <t>集荷</t>
  </si>
  <si>
    <t>集荷担当</t>
  </si>
  <si>
    <t>集荷先</t>
  </si>
  <si>
    <t>北九州</t>
  </si>
  <si>
    <t>備考</t>
  </si>
  <si>
    <t>タイトル</t>
  </si>
  <si>
    <t>サイズ</t>
  </si>
  <si>
    <t>作成日</t>
  </si>
  <si>
    <t>YA - 12</t>
  </si>
  <si>
    <t>YA - 13</t>
  </si>
  <si>
    <t>YB - 10</t>
  </si>
  <si>
    <t>YC - 11</t>
  </si>
  <si>
    <t>YC - 12</t>
  </si>
  <si>
    <t>YD - 11</t>
  </si>
  <si>
    <t>YD - 12</t>
  </si>
  <si>
    <t>YD - 13</t>
  </si>
  <si>
    <t>YD - 14</t>
  </si>
  <si>
    <t>堀川町・西折尾町</t>
  </si>
  <si>
    <t>YE - 14</t>
  </si>
  <si>
    <t>YE - 15</t>
  </si>
  <si>
    <t>YM - 14</t>
  </si>
  <si>
    <t>YM - 15</t>
  </si>
  <si>
    <t>WA - 8</t>
  </si>
  <si>
    <t>WA - 9</t>
  </si>
  <si>
    <t>WA - 10</t>
  </si>
  <si>
    <t>ひびきの</t>
  </si>
  <si>
    <t>WD - 1</t>
  </si>
  <si>
    <t>WC - 12</t>
  </si>
  <si>
    <t>WC - 13</t>
  </si>
  <si>
    <t>WC - 14</t>
  </si>
  <si>
    <t>NB - 1</t>
  </si>
  <si>
    <t>NB - 2</t>
  </si>
  <si>
    <t>NB - 3</t>
  </si>
  <si>
    <t>NB - 4</t>
  </si>
  <si>
    <t>中間２</t>
  </si>
  <si>
    <t>KH - 6　①</t>
  </si>
  <si>
    <t>KH - 6　③</t>
  </si>
  <si>
    <t>KH - 6　②</t>
  </si>
  <si>
    <t>KH - 7</t>
  </si>
  <si>
    <t>KH - 8</t>
  </si>
  <si>
    <t>大手町①　　　　　　</t>
  </si>
  <si>
    <t>大手町②　　　　　　</t>
  </si>
  <si>
    <t>大手町③</t>
  </si>
  <si>
    <t>YE - 12 ①</t>
  </si>
  <si>
    <t>YE - 12 ②</t>
  </si>
  <si>
    <t>AA - 9</t>
  </si>
  <si>
    <t>㈱毎日メディアサービス</t>
  </si>
  <si>
    <t>南丘 1・3</t>
  </si>
  <si>
    <t>熊谷 3・5</t>
  </si>
  <si>
    <t>水巻町</t>
  </si>
  <si>
    <t>おかの台</t>
  </si>
  <si>
    <t>高松</t>
  </si>
  <si>
    <t>梅ノ木団地 ①</t>
  </si>
  <si>
    <t>梅ノ木団地 ②</t>
  </si>
  <si>
    <t>頃末南 1・2</t>
  </si>
  <si>
    <t>中央・高尾・頃末北 4</t>
  </si>
  <si>
    <t>美吉野・鯉口</t>
  </si>
  <si>
    <t>二西 1～4</t>
  </si>
  <si>
    <t>二東 1～3</t>
  </si>
  <si>
    <t>伊佐座 1～3・下二西 3</t>
  </si>
  <si>
    <t>苅田町</t>
  </si>
  <si>
    <t>陣原・本城東</t>
  </si>
  <si>
    <t>須賀町・大字富野　　　　　　　</t>
  </si>
  <si>
    <t>赤坂 3・5　赤坂海岸</t>
  </si>
  <si>
    <t>鷹の巣 3･森下町</t>
  </si>
  <si>
    <t>椋枝 1・2　千代4</t>
  </si>
  <si>
    <t>中原東 2・4 大字中原</t>
  </si>
  <si>
    <t>葛原納品</t>
  </si>
  <si>
    <t>NA - 3</t>
  </si>
  <si>
    <t>NA - 4</t>
  </si>
  <si>
    <t>NA - 5</t>
  </si>
  <si>
    <t>中央 2・3</t>
  </si>
  <si>
    <t>中央 4</t>
  </si>
  <si>
    <t>中央 5・大根土</t>
  </si>
  <si>
    <t>中央 1</t>
  </si>
  <si>
    <t>東中間 2・3・上蓮花寺 1～4</t>
  </si>
  <si>
    <t>東中間 1・中尾 1</t>
  </si>
  <si>
    <t>鍋山町・扇ヶ浦 4</t>
  </si>
  <si>
    <t>中尾 4・松ヶ岡</t>
  </si>
  <si>
    <t>朝霧 1・扇ヶ浦 3</t>
  </si>
  <si>
    <t>池田 1・2</t>
  </si>
  <si>
    <t>朝霧 2・3・4</t>
  </si>
  <si>
    <t>通谷 2・星ヶ丘</t>
  </si>
  <si>
    <t>通谷 3・4</t>
  </si>
  <si>
    <t>通谷 5・6</t>
  </si>
  <si>
    <t>中尾 3・小田ヶ浦 2</t>
  </si>
  <si>
    <t>小田ヶ浦 1・弥生 1・2</t>
  </si>
  <si>
    <t>太賀 1・2</t>
  </si>
  <si>
    <t>太賀 3・4</t>
  </si>
  <si>
    <t>通谷 1</t>
  </si>
  <si>
    <t>桜台 1・2</t>
  </si>
  <si>
    <t>DA - 1</t>
  </si>
  <si>
    <t>NA - 2</t>
  </si>
  <si>
    <t>DA - 2</t>
  </si>
  <si>
    <t>DA - 3</t>
  </si>
  <si>
    <t>DA - 4</t>
  </si>
  <si>
    <t>DA - 5</t>
  </si>
  <si>
    <t>DA - 6</t>
  </si>
  <si>
    <t>DA - 7</t>
  </si>
  <si>
    <t>DA - 8</t>
  </si>
  <si>
    <t>DA - 9</t>
  </si>
  <si>
    <t>DA - 10</t>
  </si>
  <si>
    <t>DA - 11</t>
  </si>
  <si>
    <t>DA - 12</t>
  </si>
  <si>
    <t>DA - 13</t>
  </si>
  <si>
    <t>GA - 1</t>
  </si>
  <si>
    <t>GA - 2</t>
  </si>
  <si>
    <t>GA - 3 ①</t>
  </si>
  <si>
    <t>GA - 3 ②</t>
  </si>
  <si>
    <t>GA - 4</t>
  </si>
  <si>
    <t>GA - 5</t>
  </si>
  <si>
    <t>GA - 6</t>
  </si>
  <si>
    <t>GA - 7</t>
  </si>
  <si>
    <t>GA - 8</t>
  </si>
  <si>
    <t>GA - 9</t>
  </si>
  <si>
    <t>永犬丸 3</t>
  </si>
  <si>
    <t>永犬丸 4</t>
  </si>
  <si>
    <t>浅川 1</t>
  </si>
  <si>
    <t>浅川 2</t>
  </si>
  <si>
    <t>本城学研台 1・2</t>
  </si>
  <si>
    <t>則松 6</t>
  </si>
  <si>
    <t>則松 7</t>
  </si>
  <si>
    <t>折尾 2</t>
  </si>
  <si>
    <t>折尾 3</t>
  </si>
  <si>
    <t>大膳 1・2　美吉野町</t>
  </si>
  <si>
    <t>北筑 1・3</t>
  </si>
  <si>
    <t>北筑 2</t>
  </si>
  <si>
    <t>沖田 2・下上津役 1</t>
  </si>
  <si>
    <t>三ケ森 3・春日台 1</t>
  </si>
  <si>
    <t>上の原 3・中の原 1</t>
  </si>
  <si>
    <t>永犬丸東町 3・三ケ森 4</t>
  </si>
  <si>
    <t>引野 2・養福寺町・割子川 2</t>
  </si>
  <si>
    <t>永犬丸東町 1・的場町</t>
  </si>
  <si>
    <t>下上津役 3・塔野 1</t>
  </si>
  <si>
    <t>大平 1・3</t>
  </si>
  <si>
    <t>下上津役 4・町上津役西 1</t>
  </si>
  <si>
    <t>町上津役西 2・3</t>
  </si>
  <si>
    <t>上上津役 1</t>
  </si>
  <si>
    <t>上上津役 2</t>
  </si>
  <si>
    <t>町上津役西 4・大平 2</t>
  </si>
  <si>
    <t>船越 3・千代 1・3</t>
  </si>
  <si>
    <t>老松 1・2</t>
  </si>
  <si>
    <t>本町 2・3</t>
  </si>
  <si>
    <t>浜町 1</t>
  </si>
  <si>
    <t>浜町 2</t>
  </si>
  <si>
    <t>浜町 3</t>
  </si>
  <si>
    <t>鴨生田 1・2・3</t>
  </si>
  <si>
    <t>鴨生田 4・畠田 3</t>
  </si>
  <si>
    <t>片山 1・2・3</t>
  </si>
  <si>
    <t>ニ島 4</t>
  </si>
  <si>
    <t>高須東 1・2</t>
  </si>
  <si>
    <t>高須東 3・4</t>
  </si>
  <si>
    <t>高須南 1</t>
  </si>
  <si>
    <t>高須南 2・3</t>
  </si>
  <si>
    <t>高須南 4・5</t>
  </si>
  <si>
    <t>高須北 1・青葉台南 1</t>
  </si>
  <si>
    <t>高須北 2・3</t>
  </si>
  <si>
    <t>高須西 1・2</t>
  </si>
  <si>
    <t>青葉台西 4・5　大字高須</t>
  </si>
  <si>
    <t>青葉台西 2・3・6</t>
  </si>
  <si>
    <t>青葉台西 1・青葉台東 1・2</t>
  </si>
  <si>
    <t>青葉台南 2・3</t>
  </si>
  <si>
    <t>花野路 1</t>
  </si>
  <si>
    <t>花野路 2・3</t>
  </si>
  <si>
    <t>ひびきの南 1・2</t>
  </si>
  <si>
    <t>東本町1・2</t>
  </si>
  <si>
    <t>老松町・東門司 1</t>
  </si>
  <si>
    <t>旧門司 1</t>
  </si>
  <si>
    <t>清滝 1・3・4・5</t>
  </si>
  <si>
    <t>清見1</t>
  </si>
  <si>
    <t>北川町・羽山 1</t>
  </si>
  <si>
    <t>大里東 1</t>
  </si>
  <si>
    <t>大里東 2</t>
  </si>
  <si>
    <t>大里東 3</t>
  </si>
  <si>
    <t>永黒 1</t>
  </si>
  <si>
    <t>永黒 2</t>
  </si>
  <si>
    <t>大里戸ノ上 2</t>
  </si>
  <si>
    <t>寺内 2・大里戸ノ上 3</t>
  </si>
  <si>
    <t>寺内 1</t>
  </si>
  <si>
    <t>寺内 3・4・5・大里戸ノ上 4</t>
  </si>
  <si>
    <t>西新町 1</t>
  </si>
  <si>
    <t>東新町 1・大里新町</t>
  </si>
  <si>
    <t>東新町 2</t>
  </si>
  <si>
    <t>光町 1・2</t>
  </si>
  <si>
    <t>藤松 1</t>
  </si>
  <si>
    <t>藤松 2・3</t>
  </si>
  <si>
    <t>吉志 6</t>
  </si>
  <si>
    <t>吉志 7・吉志新町 1・2</t>
  </si>
  <si>
    <t>吉志 1</t>
  </si>
  <si>
    <t>吉志 4・5</t>
  </si>
  <si>
    <t>吉志 3</t>
  </si>
  <si>
    <t>吉志 2</t>
  </si>
  <si>
    <t>大里本町 1・2・梅ノ木町・大里東口</t>
  </si>
  <si>
    <t>大里戸ノ上 1</t>
  </si>
  <si>
    <t>柳町 1</t>
  </si>
  <si>
    <t>柳町 2・3</t>
  </si>
  <si>
    <t>不老町 2・柳町 4</t>
  </si>
  <si>
    <t>大里本町 3・中町</t>
  </si>
  <si>
    <t>高田 1</t>
  </si>
  <si>
    <t>高田 2・柳原町</t>
  </si>
  <si>
    <t>社ノ木 1</t>
  </si>
  <si>
    <t>社ノ木 2</t>
  </si>
  <si>
    <t>稲積 1</t>
  </si>
  <si>
    <t>上馬寄 1</t>
  </si>
  <si>
    <t>稲積 2</t>
  </si>
  <si>
    <t>上馬寄 2</t>
  </si>
  <si>
    <t>上馬寄 3</t>
  </si>
  <si>
    <t>富士見 2・3</t>
  </si>
  <si>
    <r>
      <t>城野</t>
    </r>
    <r>
      <rPr>
        <sz val="9"/>
        <rFont val="ＭＳ Ｐゴシック"/>
        <family val="3"/>
      </rPr>
      <t xml:space="preserve"> </t>
    </r>
    <r>
      <rPr>
        <sz val="9"/>
        <rFont val="MS UI Gothic"/>
        <family val="3"/>
      </rPr>
      <t xml:space="preserve">2・富士見 </t>
    </r>
    <r>
      <rPr>
        <sz val="11"/>
        <rFont val="ＭＳ Ｐゴシック"/>
        <family val="3"/>
      </rPr>
      <t>1</t>
    </r>
  </si>
  <si>
    <t>下城野 1</t>
  </si>
  <si>
    <t>下城野 2・3</t>
  </si>
  <si>
    <t>城野 4</t>
  </si>
  <si>
    <t>城野 3</t>
  </si>
  <si>
    <t>城野 1・重住 2</t>
  </si>
  <si>
    <t>重住 1</t>
  </si>
  <si>
    <t>北方 3　①</t>
  </si>
  <si>
    <t>北方 3　②</t>
  </si>
  <si>
    <t>北方 2　①</t>
  </si>
  <si>
    <t>北方 2　②</t>
  </si>
  <si>
    <t>北方 1</t>
  </si>
  <si>
    <t>北方 4</t>
  </si>
  <si>
    <t>北方 5</t>
  </si>
  <si>
    <t>若園 1</t>
  </si>
  <si>
    <t>若園 2</t>
  </si>
  <si>
    <t>若園 4</t>
  </si>
  <si>
    <t>若園 3</t>
  </si>
  <si>
    <t>蜷田若園 2</t>
  </si>
  <si>
    <t>蜷田若園 1</t>
  </si>
  <si>
    <t>蜷田若園 3</t>
  </si>
  <si>
    <t>湯川 2・3</t>
  </si>
  <si>
    <t>湯川 4</t>
  </si>
  <si>
    <t>湯川 1・5</t>
  </si>
  <si>
    <t>湯川新町 1</t>
  </si>
  <si>
    <t>湯川新町 2</t>
  </si>
  <si>
    <t>湯川新町 3</t>
  </si>
  <si>
    <t>湯川新町 4</t>
  </si>
  <si>
    <t>葛原 2</t>
  </si>
  <si>
    <t>葛原 3</t>
  </si>
  <si>
    <t>葛原 4・葛原本町 2</t>
  </si>
  <si>
    <t>葛原本町 3</t>
  </si>
  <si>
    <t>葛原高松 1・2</t>
  </si>
  <si>
    <t>葛原本町 4</t>
  </si>
  <si>
    <t>葛原本町 5</t>
  </si>
  <si>
    <t>葛原 1・5</t>
  </si>
  <si>
    <t>葛原本町 1・6</t>
  </si>
  <si>
    <t>上葛原 1</t>
  </si>
  <si>
    <t>上葛原 2</t>
  </si>
  <si>
    <t>葛原元町 1・2・3</t>
  </si>
  <si>
    <t>沼緑町 2　</t>
  </si>
  <si>
    <t>沼緑町 3</t>
  </si>
  <si>
    <t>沼緑町 4</t>
  </si>
  <si>
    <t>沼本町 2・3</t>
  </si>
  <si>
    <t>葛原東 1・2</t>
  </si>
  <si>
    <t>沼緑町 1</t>
  </si>
  <si>
    <t>沼緑町 5</t>
  </si>
  <si>
    <t>沼本町 1</t>
  </si>
  <si>
    <t>沼本町 4</t>
  </si>
  <si>
    <t>沼南町 1</t>
  </si>
  <si>
    <t>新曽根・沼南町 2・3</t>
  </si>
  <si>
    <t>葛原東 5・6</t>
  </si>
  <si>
    <t>葛原東 3・4</t>
  </si>
  <si>
    <t>上吉田 4</t>
  </si>
  <si>
    <t>沼新町 1・2・3</t>
  </si>
  <si>
    <t>上吉田 3　①</t>
  </si>
  <si>
    <t>上吉田 3　②</t>
  </si>
  <si>
    <t>上吉田 3　③</t>
  </si>
  <si>
    <t>上吉田 2・5</t>
  </si>
  <si>
    <t>上吉田 1・6</t>
  </si>
  <si>
    <t>中吉田 6</t>
  </si>
  <si>
    <t>中吉田 1・3</t>
  </si>
  <si>
    <t>中吉田 2・4・5</t>
  </si>
  <si>
    <t>下吉田 1・4</t>
  </si>
  <si>
    <t>大字吉田・下吉田 2・3</t>
  </si>
  <si>
    <t>吉田にれの木坂 1・2</t>
  </si>
  <si>
    <t>長野 1</t>
  </si>
  <si>
    <t>長野 3・津田新町 1・2</t>
  </si>
  <si>
    <t>津田新町 3・4</t>
  </si>
  <si>
    <t>田原新町 1</t>
  </si>
  <si>
    <t>田原新町 2・3</t>
  </si>
  <si>
    <t>長野 2・長野本町 1・2・3・4・津田 1</t>
  </si>
  <si>
    <t>津田 2・3</t>
  </si>
  <si>
    <t>津田 4・5</t>
  </si>
  <si>
    <t>舞ケ丘 2・3</t>
  </si>
  <si>
    <t>舞ケ丘 1・4・5</t>
  </si>
  <si>
    <t>下曽根 1</t>
  </si>
  <si>
    <t>下曽根 2</t>
  </si>
  <si>
    <t>下曽根 3</t>
  </si>
  <si>
    <t>下曽根 4</t>
  </si>
  <si>
    <t>中曽根東 1・2</t>
  </si>
  <si>
    <t>中曽根東 3・4・5・6</t>
  </si>
  <si>
    <t>下曽根新町</t>
  </si>
  <si>
    <t>中曽根 1</t>
  </si>
  <si>
    <t>中曽根 2・3</t>
  </si>
  <si>
    <t>中曽根 4</t>
  </si>
  <si>
    <t>中曽根 5・6</t>
  </si>
  <si>
    <t>田原 1・3</t>
  </si>
  <si>
    <t>田原 2</t>
  </si>
  <si>
    <t>田原 4・5</t>
  </si>
  <si>
    <t>東貫 1</t>
  </si>
  <si>
    <t>東貫 2</t>
  </si>
  <si>
    <t>東貫 3</t>
  </si>
  <si>
    <t>上貫 1</t>
  </si>
  <si>
    <t>上貫 2</t>
  </si>
  <si>
    <t>下貫 1・2</t>
  </si>
  <si>
    <t>下貫 3</t>
  </si>
  <si>
    <t>下貫 4・大字貫（一部）</t>
  </si>
  <si>
    <t>上貫 3・西貫 1・2</t>
  </si>
  <si>
    <t>中貫 1</t>
  </si>
  <si>
    <t>中貫 2・中貫本町</t>
  </si>
  <si>
    <t>貫弥生が丘 1・2・3</t>
  </si>
  <si>
    <t>上曽根 1・2・3</t>
  </si>
  <si>
    <t>上曽根 4・5・朽網西 2</t>
  </si>
  <si>
    <t>上曽根新町･曽根新田南 1・2・3・4・大字曽根</t>
  </si>
  <si>
    <t>朽網西 1･大字朽網･大字曽根新田</t>
  </si>
  <si>
    <t>朽網西 3</t>
  </si>
  <si>
    <t>朽網西 5</t>
  </si>
  <si>
    <t>朽網西 6・朽網東 2</t>
  </si>
  <si>
    <t>朽網西 4</t>
  </si>
  <si>
    <t>朽網東 1・3</t>
  </si>
  <si>
    <t>朽網東 4・5</t>
  </si>
  <si>
    <t>朽網東 6</t>
  </si>
  <si>
    <t>蒲生 1・2</t>
  </si>
  <si>
    <t>蒲生 3・4</t>
  </si>
  <si>
    <t>下南方 1・2・蒲生 5・大字南方</t>
  </si>
  <si>
    <t>南方 1</t>
  </si>
  <si>
    <t>徳力新町 1</t>
  </si>
  <si>
    <t>徳力新町 2</t>
  </si>
  <si>
    <t>南方 2</t>
  </si>
  <si>
    <t>南方 3</t>
  </si>
  <si>
    <t>南方 4</t>
  </si>
  <si>
    <t>南方 5</t>
  </si>
  <si>
    <t>守恒本町 1</t>
  </si>
  <si>
    <t>守恒本町 2</t>
  </si>
  <si>
    <t>守恒本町 3</t>
  </si>
  <si>
    <t>徳力 1　①</t>
  </si>
  <si>
    <t>徳力 1　②</t>
  </si>
  <si>
    <t>徳力団地　①　　　　　　</t>
  </si>
  <si>
    <t>徳力 2</t>
  </si>
  <si>
    <t>徳力 3・5</t>
  </si>
  <si>
    <t>徳力 6</t>
  </si>
  <si>
    <t>徳力 7</t>
  </si>
  <si>
    <t>徳力 4</t>
  </si>
  <si>
    <t>下石田 1・八重洲町</t>
  </si>
  <si>
    <t>葉山町 1・3</t>
  </si>
  <si>
    <t>日の出町 1</t>
  </si>
  <si>
    <t>日の出町 2・葉山町 2</t>
  </si>
  <si>
    <t>上石田 1・下石田 2・3</t>
  </si>
  <si>
    <t>星和台 1</t>
  </si>
  <si>
    <t>星和台 2・上石田 2</t>
  </si>
  <si>
    <t>横代北町 1</t>
  </si>
  <si>
    <t>横代北町 2</t>
  </si>
  <si>
    <t>横代東町 1・2</t>
  </si>
  <si>
    <t>横代北町 5</t>
  </si>
  <si>
    <t>横代北町 3</t>
  </si>
  <si>
    <t>横代東町 3・4</t>
  </si>
  <si>
    <t>横代北町 4・上石田 3</t>
  </si>
  <si>
    <t>石田南 1</t>
  </si>
  <si>
    <t>隠蓑・横代南町 5・石田南 2・3</t>
  </si>
  <si>
    <t>守恒 1</t>
  </si>
  <si>
    <t>守恒 3</t>
  </si>
  <si>
    <t>守恒 2</t>
  </si>
  <si>
    <t>守恒 4・5</t>
  </si>
  <si>
    <t>企救丘 6</t>
  </si>
  <si>
    <t>企救丘 5</t>
  </si>
  <si>
    <t>山手 1</t>
  </si>
  <si>
    <t>山手 2・3</t>
  </si>
  <si>
    <t>企救丘 3・4</t>
  </si>
  <si>
    <t>企救丘 1</t>
  </si>
  <si>
    <t>企救丘 2</t>
  </si>
  <si>
    <t>志徳 1</t>
  </si>
  <si>
    <t>志井 3</t>
  </si>
  <si>
    <t>志井 2・4</t>
  </si>
  <si>
    <t>志井 1・5</t>
  </si>
  <si>
    <t>志徳 2</t>
  </si>
  <si>
    <t>志井公園・志井 6</t>
  </si>
  <si>
    <t>長尾 1・2</t>
  </si>
  <si>
    <t>長尾 4</t>
  </si>
  <si>
    <r>
      <t>長尾</t>
    </r>
    <r>
      <rPr>
        <sz val="9"/>
        <rFont val="ＭＳ Ｐゴシック"/>
        <family val="3"/>
      </rPr>
      <t xml:space="preserve"> </t>
    </r>
    <r>
      <rPr>
        <sz val="9"/>
        <rFont val="MS UI Gothic"/>
        <family val="3"/>
      </rPr>
      <t>5・</t>
    </r>
    <r>
      <rPr>
        <sz val="9"/>
        <rFont val="ＭＳ Ｐゴシック"/>
        <family val="3"/>
      </rPr>
      <t>6</t>
    </r>
  </si>
  <si>
    <t>長行西 3・4</t>
  </si>
  <si>
    <t>長行東 3</t>
  </si>
  <si>
    <t>長行東 2</t>
  </si>
  <si>
    <t>長行東 1</t>
  </si>
  <si>
    <t>長行西 5・徳吉南 2・3・4</t>
  </si>
  <si>
    <t>徳吉西 1・2</t>
  </si>
  <si>
    <t>徳吉東 1</t>
  </si>
  <si>
    <t>徳吉東 2・3</t>
  </si>
  <si>
    <t>徳吉西 3・徳吉南 1</t>
  </si>
  <si>
    <t>徳吉東 4・5</t>
  </si>
  <si>
    <t>銀座 1・2</t>
  </si>
  <si>
    <t>元宮町　川代 1･2　飛幡町</t>
  </si>
  <si>
    <t>桃園 2・3</t>
  </si>
  <si>
    <t>前田 3・桃園 1</t>
  </si>
  <si>
    <t>前田 1</t>
  </si>
  <si>
    <t>前田 2</t>
  </si>
  <si>
    <t>祇園 1・2</t>
  </si>
  <si>
    <t>桃園 4・祇園 3・4</t>
  </si>
  <si>
    <t>西本町 3</t>
  </si>
  <si>
    <t>西本町 4</t>
  </si>
  <si>
    <t>西本町 1・2</t>
  </si>
  <si>
    <t>尾倉 2・3</t>
  </si>
  <si>
    <t>尾倉 1</t>
  </si>
  <si>
    <t>春の町 3・4</t>
  </si>
  <si>
    <t>春の町 5</t>
  </si>
  <si>
    <t>春の町 1・2</t>
  </si>
  <si>
    <t>中央 2</t>
  </si>
  <si>
    <t>中央 1・3</t>
  </si>
  <si>
    <t>上本町 1・2</t>
  </si>
  <si>
    <t>大蔵 1</t>
  </si>
  <si>
    <t>大蔵 2</t>
  </si>
  <si>
    <t>勝山 1</t>
  </si>
  <si>
    <t>高見 1・2</t>
  </si>
  <si>
    <t>東山 1・2・荒生田 1</t>
  </si>
  <si>
    <t>川淵町・荒生田 2・高見 3</t>
  </si>
  <si>
    <t>昭和 1・荒生田 3</t>
  </si>
  <si>
    <t>昭和 2・3</t>
  </si>
  <si>
    <t>槻田 2</t>
  </si>
  <si>
    <t>宮の町 1・2</t>
  </si>
  <si>
    <t>槻田 1</t>
  </si>
  <si>
    <t>清田 4</t>
  </si>
  <si>
    <t>水巻町</t>
  </si>
  <si>
    <t>陣原・本城東</t>
  </si>
  <si>
    <t>YP - 1</t>
  </si>
  <si>
    <t>YP - 2</t>
  </si>
  <si>
    <t>YP - 3</t>
  </si>
  <si>
    <t>YP - 5</t>
  </si>
  <si>
    <t>YP - 6</t>
  </si>
  <si>
    <t>YP - 7</t>
  </si>
  <si>
    <t>YP - 4 ①</t>
  </si>
  <si>
    <t>YP - 4 ②</t>
  </si>
  <si>
    <t>YP - 4 ③</t>
  </si>
  <si>
    <t>陣原 1・2</t>
  </si>
  <si>
    <t>陣原 3</t>
  </si>
  <si>
    <t>陣原 4・5</t>
  </si>
  <si>
    <t>本城東 1 ①</t>
  </si>
  <si>
    <t>本城東 1 ②</t>
  </si>
  <si>
    <t>本城東 1 ③</t>
  </si>
  <si>
    <t>本城東 2・3</t>
  </si>
  <si>
    <t>本城東 4</t>
  </si>
  <si>
    <t>本城東 5・6</t>
  </si>
  <si>
    <t>東馬寄・別院</t>
  </si>
  <si>
    <t>AG - 7</t>
  </si>
  <si>
    <t>AG - 8</t>
  </si>
  <si>
    <t>小松町</t>
  </si>
  <si>
    <t>AH - 1</t>
  </si>
  <si>
    <t>AH - 2</t>
  </si>
  <si>
    <t>AH - 3</t>
  </si>
  <si>
    <t>AH - 4</t>
  </si>
  <si>
    <t>AH - 5</t>
  </si>
  <si>
    <t>新原町</t>
  </si>
  <si>
    <t>AH - 6</t>
  </si>
  <si>
    <t>AH - 7</t>
  </si>
  <si>
    <t>AH - 8</t>
  </si>
  <si>
    <t>泉が丘・桃山台</t>
  </si>
  <si>
    <t>AH - 9</t>
  </si>
  <si>
    <t>大里桃山町</t>
  </si>
  <si>
    <t>AH - 10</t>
  </si>
  <si>
    <t>小倉北区①</t>
  </si>
  <si>
    <t>号</t>
  </si>
  <si>
    <t>サイズ</t>
  </si>
  <si>
    <t>（</t>
  </si>
  <si>
    <t>）</t>
  </si>
  <si>
    <t>コード№</t>
  </si>
  <si>
    <t>KA - 1</t>
  </si>
  <si>
    <t>高見台・中井口・中井浜　</t>
  </si>
  <si>
    <t>KF - 1</t>
  </si>
  <si>
    <t>KA - 2 ①</t>
  </si>
  <si>
    <t>中井 1　①</t>
  </si>
  <si>
    <t>KF - 2</t>
  </si>
  <si>
    <t>KA - 2 ②</t>
  </si>
  <si>
    <t>KF - 3</t>
  </si>
  <si>
    <t>KA - 3</t>
  </si>
  <si>
    <t>KA - 7 ①</t>
  </si>
  <si>
    <t>KA - 7 ②</t>
  </si>
  <si>
    <t>　　　　　　</t>
  </si>
  <si>
    <t>KG - 1</t>
  </si>
  <si>
    <t>KB - 1</t>
  </si>
  <si>
    <t>日明 5</t>
  </si>
  <si>
    <t>日明 1</t>
  </si>
  <si>
    <t>日明 4</t>
  </si>
  <si>
    <t>日明 3</t>
  </si>
  <si>
    <t>日明 2</t>
  </si>
  <si>
    <t>緑ケ丘 1</t>
  </si>
  <si>
    <t>緑ケ丘 2・3</t>
  </si>
  <si>
    <t>白萩町</t>
  </si>
  <si>
    <t>　　　　　　</t>
  </si>
  <si>
    <t>KH - 1</t>
  </si>
  <si>
    <t>KH - 2</t>
  </si>
  <si>
    <t>KC - 1</t>
  </si>
  <si>
    <t>愛宕 1 ・平松町</t>
  </si>
  <si>
    <t>KC - 2</t>
  </si>
  <si>
    <t>青葉 1 ・鋳物師町</t>
  </si>
  <si>
    <t>愛宕 2 ・青葉 2</t>
  </si>
  <si>
    <t>菜園場 1・2</t>
  </si>
  <si>
    <t>下到津 1</t>
  </si>
  <si>
    <t>竪町 1・2</t>
  </si>
  <si>
    <t>室町 1・2・3 ・大門 1・2</t>
  </si>
  <si>
    <t>KH - 9</t>
  </si>
  <si>
    <t>木町 2</t>
  </si>
  <si>
    <t>金田 2</t>
  </si>
  <si>
    <t>KK - 1</t>
  </si>
  <si>
    <t>KC - 11</t>
  </si>
  <si>
    <t>金田 1</t>
  </si>
  <si>
    <t>KK - 2</t>
  </si>
  <si>
    <t>KK - 3</t>
  </si>
  <si>
    <t>堺町 1・2 ・鍛冶町 1・2</t>
  </si>
  <si>
    <t>中津口 1</t>
  </si>
  <si>
    <t>KD - 9</t>
  </si>
  <si>
    <t>中津口 2</t>
  </si>
  <si>
    <t>KL - 1</t>
  </si>
  <si>
    <t>KL - 2</t>
  </si>
  <si>
    <t>宇佐町 1</t>
  </si>
  <si>
    <t>KL - 3</t>
  </si>
  <si>
    <t>明和町　　　　　　　</t>
  </si>
  <si>
    <t>砂　津</t>
  </si>
  <si>
    <t>KE - 1</t>
  </si>
  <si>
    <t>末広 1</t>
  </si>
  <si>
    <t>宇佐町 2</t>
  </si>
  <si>
    <t>KE - 2</t>
  </si>
  <si>
    <t>下富野 4</t>
  </si>
  <si>
    <t>KE - 4</t>
  </si>
  <si>
    <t>砂津 3</t>
  </si>
  <si>
    <t>神岳 1</t>
  </si>
  <si>
    <t>KE - 5</t>
  </si>
  <si>
    <t>砂津 1</t>
  </si>
  <si>
    <t>KL - 7</t>
  </si>
  <si>
    <t>神岳 2</t>
  </si>
  <si>
    <t>砂津 2</t>
  </si>
  <si>
    <t>下富野 1</t>
  </si>
  <si>
    <t>下富野 2</t>
  </si>
  <si>
    <t>上富野 1</t>
  </si>
  <si>
    <t>上富野 2</t>
  </si>
  <si>
    <t>小倉北区②</t>
  </si>
  <si>
    <t>（</t>
  </si>
  <si>
    <t>）</t>
  </si>
  <si>
    <t>コード№</t>
  </si>
  <si>
    <t>KT - 1</t>
  </si>
  <si>
    <t>KM - 2</t>
  </si>
  <si>
    <t>KT - 2</t>
  </si>
  <si>
    <t>KM - 3</t>
  </si>
  <si>
    <t>KT - 3</t>
  </si>
  <si>
    <t>KM - 4</t>
  </si>
  <si>
    <t>KM - 5</t>
  </si>
  <si>
    <t>KM - 6</t>
  </si>
  <si>
    <t>KM - 7</t>
  </si>
  <si>
    <t>KM - 8</t>
  </si>
  <si>
    <t>KM - 9</t>
  </si>
  <si>
    <t>寿山町　　　　　</t>
  </si>
  <si>
    <t>　　</t>
  </si>
  <si>
    <t>計</t>
  </si>
  <si>
    <t>KT - 11</t>
  </si>
  <si>
    <t>KN - 3</t>
  </si>
  <si>
    <t>KW - 1 ①</t>
  </si>
  <si>
    <t>KW - 1 ②</t>
  </si>
  <si>
    <t>KW - 2</t>
  </si>
  <si>
    <t>KN - 11</t>
  </si>
  <si>
    <t>KW - 9</t>
  </si>
  <si>
    <t>KP - 1</t>
  </si>
  <si>
    <t>KP - 2</t>
  </si>
  <si>
    <t>KX - 1</t>
  </si>
  <si>
    <t>KX - 2</t>
  </si>
  <si>
    <t>KX - 3</t>
  </si>
  <si>
    <t>KP - 8</t>
  </si>
  <si>
    <t>KP - 9</t>
  </si>
  <si>
    <t>KP - 10</t>
  </si>
  <si>
    <t>KP - 11</t>
  </si>
  <si>
    <t>KR - 1</t>
  </si>
  <si>
    <t>KR - 2</t>
  </si>
  <si>
    <t>KR - 3</t>
  </si>
  <si>
    <t>KR - 7</t>
  </si>
  <si>
    <t>KR - 8</t>
  </si>
  <si>
    <t>KS - 1</t>
  </si>
  <si>
    <t>KS - 2</t>
  </si>
  <si>
    <t>KS - 8 ①</t>
  </si>
  <si>
    <t>KS - 8 ②</t>
  </si>
  <si>
    <t>KS - 9</t>
  </si>
  <si>
    <t>KS - 10</t>
  </si>
  <si>
    <t>小倉南区①</t>
  </si>
  <si>
    <t>ポスティング配布企画書</t>
  </si>
  <si>
    <t>（</t>
  </si>
  <si>
    <t>）</t>
  </si>
  <si>
    <t>コード№</t>
  </si>
  <si>
    <t>MA - 1</t>
  </si>
  <si>
    <t>MF - 11</t>
  </si>
  <si>
    <t>MF - 12</t>
  </si>
  <si>
    <t>MF - 13</t>
  </si>
  <si>
    <t>MG - 1</t>
  </si>
  <si>
    <t>MG - 2</t>
  </si>
  <si>
    <t>MG - 3 ①</t>
  </si>
  <si>
    <t>MG - 3 ②</t>
  </si>
  <si>
    <t>MG - 3 ③</t>
  </si>
  <si>
    <t>MG - 4</t>
  </si>
  <si>
    <t>MB - 1 ①</t>
  </si>
  <si>
    <t>MB - 1 ②</t>
  </si>
  <si>
    <t>MB - 2 ①</t>
  </si>
  <si>
    <t>MB - 2 ②</t>
  </si>
  <si>
    <t>MB - 3</t>
  </si>
  <si>
    <t>MB - 4</t>
  </si>
  <si>
    <t>MB - 5</t>
  </si>
  <si>
    <t>MC - 1</t>
  </si>
  <si>
    <t>MH - 1</t>
  </si>
  <si>
    <t>MC - 2</t>
  </si>
  <si>
    <t>MH - 2</t>
  </si>
  <si>
    <t>MC - 3</t>
  </si>
  <si>
    <t>MH - 3</t>
  </si>
  <si>
    <t>MH - 4</t>
  </si>
  <si>
    <t>MH - 5</t>
  </si>
  <si>
    <t>MH - 6</t>
  </si>
  <si>
    <t>MH - 7</t>
  </si>
  <si>
    <t>MH - 8</t>
  </si>
  <si>
    <t>MH - 9</t>
  </si>
  <si>
    <t>MH - 10</t>
  </si>
  <si>
    <t>MD - 1</t>
  </si>
  <si>
    <t>MH - 12</t>
  </si>
  <si>
    <t>MD - 2</t>
  </si>
  <si>
    <t>MD - 3</t>
  </si>
  <si>
    <t>MJ - 1</t>
  </si>
  <si>
    <t>MJ - 2</t>
  </si>
  <si>
    <t>MJ - 3</t>
  </si>
  <si>
    <t>MJ - 4</t>
  </si>
  <si>
    <t>MJ - 5</t>
  </si>
  <si>
    <t>MJ - 6</t>
  </si>
  <si>
    <t>MJ - 7</t>
  </si>
  <si>
    <t>ME - 1</t>
  </si>
  <si>
    <t>MJ - 8</t>
  </si>
  <si>
    <t>ME - 2</t>
  </si>
  <si>
    <t>MJ - 9</t>
  </si>
  <si>
    <t>ME - 3</t>
  </si>
  <si>
    <t>MJ - 10</t>
  </si>
  <si>
    <t>MJ - 11</t>
  </si>
  <si>
    <t>MK - 1</t>
  </si>
  <si>
    <t>MK - 2</t>
  </si>
  <si>
    <t>MK - 3</t>
  </si>
  <si>
    <t>MK - 4</t>
  </si>
  <si>
    <t>MK - 5</t>
  </si>
  <si>
    <t>MK - 6</t>
  </si>
  <si>
    <t>MK - 7</t>
  </si>
  <si>
    <t>MF - 1</t>
  </si>
  <si>
    <t>MK - 8</t>
  </si>
  <si>
    <t>MF - 2</t>
  </si>
  <si>
    <t>MK - 9</t>
  </si>
  <si>
    <t>MF - 3</t>
  </si>
  <si>
    <t>MK - 10</t>
  </si>
  <si>
    <t>MK - 11</t>
  </si>
  <si>
    <t>MK - 12</t>
  </si>
  <si>
    <t>MK - 13</t>
  </si>
  <si>
    <t>MK - 14</t>
  </si>
  <si>
    <t>MK - 15</t>
  </si>
  <si>
    <t>MF - 10</t>
  </si>
  <si>
    <t>小倉南区②</t>
  </si>
  <si>
    <t>（</t>
  </si>
  <si>
    <t>）</t>
  </si>
  <si>
    <t>コード№</t>
  </si>
  <si>
    <t>MR - 1</t>
  </si>
  <si>
    <t>ML - 2</t>
  </si>
  <si>
    <t>MR - 2</t>
  </si>
  <si>
    <t>ML - 3</t>
  </si>
  <si>
    <t>MR - 3</t>
  </si>
  <si>
    <t>MR - 10</t>
  </si>
  <si>
    <t>MR - 11</t>
  </si>
  <si>
    <t>MR - 12</t>
  </si>
  <si>
    <t>横代葉山・大字横代　</t>
  </si>
  <si>
    <t>MS - 1</t>
  </si>
  <si>
    <t>MT - 1</t>
  </si>
  <si>
    <t>MN - 6</t>
  </si>
  <si>
    <t>MP - 1</t>
  </si>
  <si>
    <t>MP - 2</t>
  </si>
  <si>
    <t>MP - 3</t>
  </si>
  <si>
    <t>戸畑区</t>
  </si>
  <si>
    <t>　　　　　　ポスティング配布企画書　　　　　　　　　　　　</t>
  </si>
  <si>
    <t>（</t>
  </si>
  <si>
    <t>）</t>
  </si>
  <si>
    <t>コード№</t>
  </si>
  <si>
    <t>TA - 1</t>
  </si>
  <si>
    <t>HA - 1</t>
  </si>
  <si>
    <t>TA - 2</t>
  </si>
  <si>
    <t>南鳥旗町・北鳥旗町</t>
  </si>
  <si>
    <t>HA - 2</t>
  </si>
  <si>
    <t>明治町</t>
  </si>
  <si>
    <t>幸町</t>
  </si>
  <si>
    <t>新池 3</t>
  </si>
  <si>
    <t>旭町・中本町・汐井町</t>
  </si>
  <si>
    <t>新池 1</t>
  </si>
  <si>
    <t>新池 2</t>
  </si>
  <si>
    <t>初音町</t>
  </si>
  <si>
    <t>TB - 1</t>
  </si>
  <si>
    <t>TB - 2</t>
  </si>
  <si>
    <t>HB - 2</t>
  </si>
  <si>
    <t>HB - 3</t>
  </si>
  <si>
    <t>TC - 1</t>
  </si>
  <si>
    <t>TC - 2</t>
  </si>
  <si>
    <t>TC - 3</t>
  </si>
  <si>
    <t>HC - 1</t>
  </si>
  <si>
    <t>HC - 3</t>
  </si>
  <si>
    <t>TD - 1</t>
  </si>
  <si>
    <t>TD - 3</t>
  </si>
  <si>
    <t>TD - 6</t>
  </si>
  <si>
    <t>TE - 6</t>
  </si>
  <si>
    <t>丸町 1・高峰 1</t>
  </si>
  <si>
    <t>TE - 7</t>
  </si>
  <si>
    <t>菅原 1・2</t>
  </si>
  <si>
    <t>TE - 8</t>
  </si>
  <si>
    <t>椎ノ木町</t>
  </si>
  <si>
    <t>菅原 3・4</t>
  </si>
  <si>
    <t>観音寺町</t>
  </si>
  <si>
    <t>TF - 1</t>
  </si>
  <si>
    <t>西大谷 2</t>
  </si>
  <si>
    <t>西大谷 1・東大谷 2</t>
  </si>
  <si>
    <t>TF - 3</t>
  </si>
  <si>
    <t>東大谷 1</t>
  </si>
  <si>
    <t>TF - 4</t>
  </si>
  <si>
    <t>福柳木 1・2</t>
  </si>
  <si>
    <t>一枝 4</t>
  </si>
  <si>
    <t>TF - 6</t>
  </si>
  <si>
    <t>一枝 3</t>
  </si>
  <si>
    <t>TF - 7</t>
  </si>
  <si>
    <t>東大谷 3</t>
  </si>
  <si>
    <t>TF - 8</t>
  </si>
  <si>
    <t>西鞘ヶ谷町</t>
  </si>
  <si>
    <t>TF - 9</t>
  </si>
  <si>
    <t>東鞘ヶ谷町</t>
  </si>
  <si>
    <t>TF - 10</t>
  </si>
  <si>
    <t>金比羅町</t>
  </si>
  <si>
    <t>（</t>
  </si>
  <si>
    <t>）</t>
  </si>
  <si>
    <t>コード№</t>
  </si>
  <si>
    <t>苅　田</t>
  </si>
  <si>
    <t>若久町 1・2</t>
  </si>
  <si>
    <t>松原町</t>
  </si>
  <si>
    <t>神田町 3</t>
  </si>
  <si>
    <t>神田町 2</t>
  </si>
  <si>
    <t>神田町 1</t>
  </si>
  <si>
    <t>京町 1</t>
  </si>
  <si>
    <t>京町 2</t>
  </si>
  <si>
    <t>富久町 1</t>
  </si>
  <si>
    <t>富久町 2</t>
  </si>
  <si>
    <t>近衛ヶ丘、尾倉 1・2</t>
  </si>
  <si>
    <t>尾倉 3・4</t>
  </si>
  <si>
    <t>桜ヶ丘・小波瀬1・与原1</t>
  </si>
  <si>
    <t>計</t>
  </si>
  <si>
    <t>八幡西区①</t>
  </si>
  <si>
    <t>（</t>
  </si>
  <si>
    <t>）</t>
  </si>
  <si>
    <t>コード№</t>
  </si>
  <si>
    <t>YA - 1</t>
  </si>
  <si>
    <t>YF - 1</t>
  </si>
  <si>
    <t>穴生 2・3・樋口町</t>
  </si>
  <si>
    <t>YA - 2</t>
  </si>
  <si>
    <t>YF - 2</t>
  </si>
  <si>
    <t>YA - 3</t>
  </si>
  <si>
    <t>YF - 3</t>
  </si>
  <si>
    <t>YG - 1</t>
  </si>
  <si>
    <t>YB - 1</t>
  </si>
  <si>
    <t>YG - 2</t>
  </si>
  <si>
    <t>YB - 2</t>
  </si>
  <si>
    <t>YG - 3</t>
  </si>
  <si>
    <t>YB - 3</t>
  </si>
  <si>
    <t>萩原 3・鉄竜 1</t>
  </si>
  <si>
    <t>西王子町・東王子町</t>
  </si>
  <si>
    <t>YC - 1</t>
  </si>
  <si>
    <t>YC - 2</t>
  </si>
  <si>
    <t>YH - 1</t>
  </si>
  <si>
    <t>筒井町・西曲里町　　　　　　　</t>
  </si>
  <si>
    <t>YC - 3</t>
  </si>
  <si>
    <t>YH - 2</t>
  </si>
  <si>
    <t>菅原町・黒崎 5</t>
  </si>
  <si>
    <t>YH - 3</t>
  </si>
  <si>
    <t>東曲里町・岸の浦 1・2</t>
  </si>
  <si>
    <t>西神原町・東神原町</t>
  </si>
  <si>
    <t>藤田 1・紅梅 1</t>
  </si>
  <si>
    <t>YD - 1</t>
  </si>
  <si>
    <t>YD - 2</t>
  </si>
  <si>
    <t>YD - 3</t>
  </si>
  <si>
    <t>北鷹見町・南鷹見町</t>
  </si>
  <si>
    <t>西鳴水1・東鳴水3</t>
  </si>
  <si>
    <t>YE - 1</t>
  </si>
  <si>
    <t>YE - 2</t>
  </si>
  <si>
    <t>YE - 3</t>
  </si>
  <si>
    <t>鷹見台 3・4・永犬丸西 1</t>
  </si>
  <si>
    <t>永犬丸 5・永犬丸西 2</t>
  </si>
  <si>
    <t>里中 2・3</t>
  </si>
  <si>
    <t>八幡西区②</t>
  </si>
  <si>
    <t>（</t>
  </si>
  <si>
    <t>）</t>
  </si>
  <si>
    <t>コード№</t>
  </si>
  <si>
    <t>YL - 1</t>
  </si>
  <si>
    <t>WA - 1</t>
  </si>
  <si>
    <t>YL - 2</t>
  </si>
  <si>
    <t>WA - 2</t>
  </si>
  <si>
    <t>YL - 3</t>
  </si>
  <si>
    <t>WA - 3</t>
  </si>
  <si>
    <t>WB - 1</t>
  </si>
  <si>
    <t>WB - 2</t>
  </si>
  <si>
    <t>WB - 3</t>
  </si>
  <si>
    <t>WB - 4</t>
  </si>
  <si>
    <t>YM - 1</t>
  </si>
  <si>
    <t>WC - 1</t>
  </si>
  <si>
    <t>YM - 2</t>
  </si>
  <si>
    <t>WC - 2</t>
  </si>
  <si>
    <t>YM - 3</t>
  </si>
  <si>
    <t>WC - 3</t>
  </si>
  <si>
    <t>YN - 3</t>
  </si>
  <si>
    <t>小嶺台 2・4・石坂 2</t>
  </si>
  <si>
    <t>吉祥寺町・千代 5　　　　　　</t>
  </si>
  <si>
    <t>石坂 1・千代 2</t>
  </si>
  <si>
    <t>YN - 14 ①</t>
  </si>
  <si>
    <t>YN - 14 ②</t>
  </si>
  <si>
    <t>号</t>
  </si>
  <si>
    <t>広告名</t>
  </si>
  <si>
    <t>中間市</t>
  </si>
  <si>
    <t>ポスティング配布企画書</t>
  </si>
  <si>
    <t>配布日</t>
  </si>
  <si>
    <t>】</t>
  </si>
  <si>
    <t>枚</t>
  </si>
  <si>
    <t>行政区【東部】</t>
  </si>
  <si>
    <t>地区</t>
  </si>
  <si>
    <t>配布可能数</t>
  </si>
  <si>
    <t>配布実数</t>
  </si>
  <si>
    <t>配布率</t>
  </si>
  <si>
    <t>集計欄</t>
  </si>
  <si>
    <t>小森江</t>
  </si>
  <si>
    <t>永黒</t>
  </si>
  <si>
    <t>大里</t>
  </si>
  <si>
    <t>原町</t>
  </si>
  <si>
    <t>社の木</t>
  </si>
  <si>
    <t>藤松</t>
  </si>
  <si>
    <t>吉志</t>
  </si>
  <si>
    <t>合　計</t>
  </si>
  <si>
    <t>中井</t>
  </si>
  <si>
    <t>日明</t>
  </si>
  <si>
    <t>大門</t>
  </si>
  <si>
    <t>魚町</t>
  </si>
  <si>
    <t>砂津</t>
  </si>
  <si>
    <t>赤坂</t>
  </si>
  <si>
    <t>井堀</t>
  </si>
  <si>
    <t>木町</t>
  </si>
  <si>
    <t>香春口</t>
  </si>
  <si>
    <t>宇佐町</t>
  </si>
  <si>
    <t>大畠</t>
  </si>
  <si>
    <t>金鶏</t>
  </si>
  <si>
    <t>篠崎</t>
  </si>
  <si>
    <t>白銀</t>
  </si>
  <si>
    <t>片野</t>
  </si>
  <si>
    <t>足立</t>
  </si>
  <si>
    <t>熊谷</t>
  </si>
  <si>
    <t>高坊</t>
  </si>
  <si>
    <t>城野</t>
  </si>
  <si>
    <t>北方</t>
  </si>
  <si>
    <t>若園</t>
  </si>
  <si>
    <t>湯川</t>
  </si>
  <si>
    <t>葛原</t>
  </si>
  <si>
    <t>沼</t>
  </si>
  <si>
    <t>吉田</t>
  </si>
  <si>
    <t>津田</t>
  </si>
  <si>
    <t>曽根</t>
  </si>
  <si>
    <t>貫</t>
  </si>
  <si>
    <t>朽網</t>
  </si>
  <si>
    <t>蒲生</t>
  </si>
  <si>
    <t>徳力</t>
  </si>
  <si>
    <t>石田</t>
  </si>
  <si>
    <t>横代</t>
  </si>
  <si>
    <t>企救丘</t>
  </si>
  <si>
    <t>志井</t>
  </si>
  <si>
    <t>長行</t>
  </si>
  <si>
    <t>戸畑中央</t>
  </si>
  <si>
    <t>沢見</t>
  </si>
  <si>
    <t>中原</t>
  </si>
  <si>
    <t>天籟寺</t>
  </si>
  <si>
    <t>牧山</t>
  </si>
  <si>
    <t>一枝</t>
  </si>
  <si>
    <t>DA</t>
  </si>
  <si>
    <t>苅田</t>
  </si>
  <si>
    <t>行政区【西部】</t>
  </si>
  <si>
    <t>祇園</t>
  </si>
  <si>
    <t>中央</t>
  </si>
  <si>
    <t>荒生田</t>
  </si>
  <si>
    <t>浅川</t>
  </si>
  <si>
    <t>本城</t>
  </si>
  <si>
    <t>ND - 1</t>
  </si>
  <si>
    <t>ND - 2</t>
  </si>
  <si>
    <t>ND - 4</t>
  </si>
  <si>
    <t>ND - 5</t>
  </si>
  <si>
    <t>ND - 6</t>
  </si>
  <si>
    <t>ND - 7</t>
  </si>
  <si>
    <t>ND - 8</t>
  </si>
  <si>
    <t>ND - 9</t>
  </si>
  <si>
    <t>ND - 10</t>
  </si>
  <si>
    <t>ND - 3</t>
  </si>
  <si>
    <t>NA - 19</t>
  </si>
  <si>
    <t>深坂 1・2・大辻町</t>
  </si>
  <si>
    <t>YA</t>
  </si>
  <si>
    <t>YB</t>
  </si>
  <si>
    <t>HA</t>
  </si>
  <si>
    <t>HB</t>
  </si>
  <si>
    <t>HC</t>
  </si>
  <si>
    <t>YC</t>
  </si>
  <si>
    <t>YD</t>
  </si>
  <si>
    <t>YE</t>
  </si>
  <si>
    <t>YF</t>
  </si>
  <si>
    <t>YG</t>
  </si>
  <si>
    <t>YH</t>
  </si>
  <si>
    <t>YK</t>
  </si>
  <si>
    <t>YL</t>
  </si>
  <si>
    <t>YM</t>
  </si>
  <si>
    <t>YN</t>
  </si>
  <si>
    <t>YP</t>
  </si>
  <si>
    <t>WA</t>
  </si>
  <si>
    <t>WB</t>
  </si>
  <si>
    <t>WC</t>
  </si>
  <si>
    <t>WD</t>
  </si>
  <si>
    <t>NA</t>
  </si>
  <si>
    <t>NB</t>
  </si>
  <si>
    <t>NC</t>
  </si>
  <si>
    <t>ND</t>
  </si>
  <si>
    <t>GA</t>
  </si>
  <si>
    <t>AA</t>
  </si>
  <si>
    <t>AD</t>
  </si>
  <si>
    <t>AE</t>
  </si>
  <si>
    <t>AF</t>
  </si>
  <si>
    <t>AG</t>
  </si>
  <si>
    <t>AH</t>
  </si>
  <si>
    <t>AJ</t>
  </si>
  <si>
    <t>AL</t>
  </si>
  <si>
    <t>KA</t>
  </si>
  <si>
    <t>KB</t>
  </si>
  <si>
    <t>KC</t>
  </si>
  <si>
    <t>KD</t>
  </si>
  <si>
    <t>KE</t>
  </si>
  <si>
    <t>KF</t>
  </si>
  <si>
    <t>KG</t>
  </si>
  <si>
    <t>KH</t>
  </si>
  <si>
    <t>KK</t>
  </si>
  <si>
    <t>KL</t>
  </si>
  <si>
    <t>KM</t>
  </si>
  <si>
    <t>KN</t>
  </si>
  <si>
    <t>KP</t>
  </si>
  <si>
    <t>KR</t>
  </si>
  <si>
    <t>KS</t>
  </si>
  <si>
    <t>KT</t>
  </si>
  <si>
    <t>KW</t>
  </si>
  <si>
    <t>KX</t>
  </si>
  <si>
    <t>MA</t>
  </si>
  <si>
    <t>MB</t>
  </si>
  <si>
    <t>MC</t>
  </si>
  <si>
    <t>MD</t>
  </si>
  <si>
    <t>ME</t>
  </si>
  <si>
    <t>MF</t>
  </si>
  <si>
    <t>MG</t>
  </si>
  <si>
    <t>MH</t>
  </si>
  <si>
    <t>MJ</t>
  </si>
  <si>
    <t>MK</t>
  </si>
  <si>
    <t>ML</t>
  </si>
  <si>
    <t>MM</t>
  </si>
  <si>
    <t>MN</t>
  </si>
  <si>
    <t>MP</t>
  </si>
  <si>
    <t>MR</t>
  </si>
  <si>
    <t>MS</t>
  </si>
  <si>
    <t>MT</t>
  </si>
  <si>
    <t>MW</t>
  </si>
  <si>
    <t>TA</t>
  </si>
  <si>
    <t>TB</t>
  </si>
  <si>
    <t>TC</t>
  </si>
  <si>
    <t>TD</t>
  </si>
  <si>
    <t>TE</t>
  </si>
  <si>
    <t>TF</t>
  </si>
  <si>
    <t>消費税（8％）</t>
  </si>
  <si>
    <t>浜町・東港町</t>
  </si>
  <si>
    <t>扇ヶ浦 1・2</t>
  </si>
  <si>
    <t>WD - 2</t>
  </si>
  <si>
    <t>WD - 3</t>
  </si>
  <si>
    <t>WD - 4</t>
  </si>
  <si>
    <t>学研北部①　小敷ひびきの3</t>
  </si>
  <si>
    <t>学研北部②　大字塩屋</t>
  </si>
  <si>
    <t>塩屋2・3</t>
  </si>
  <si>
    <t>※各エリアのご注文は１０枚単位でお願い致します。</t>
  </si>
  <si>
    <t>担当</t>
  </si>
  <si>
    <t>枚数</t>
  </si>
  <si>
    <t>納品方法</t>
  </si>
  <si>
    <t>御見積</t>
  </si>
  <si>
    <t>総枚数</t>
  </si>
  <si>
    <t>単価</t>
  </si>
  <si>
    <t>金額
(税抜)</t>
  </si>
  <si>
    <t>消費税
(8%)</t>
  </si>
  <si>
    <t>合計
(税込)</t>
  </si>
  <si>
    <t>ポスティング申込書</t>
  </si>
  <si>
    <t>株式会社毎日メディアサービス</t>
  </si>
  <si>
    <t>※ B4まで3.0円／B3まで5.0円／B2まで8.0円／B1まで10.0円 （いずれも税別単価）</t>
  </si>
  <si>
    <t>枝光</t>
  </si>
  <si>
    <t>YJ</t>
  </si>
  <si>
    <t>HD</t>
  </si>
  <si>
    <t>HD - 1</t>
  </si>
  <si>
    <t>HD - 2</t>
  </si>
  <si>
    <t>枝光本町</t>
  </si>
  <si>
    <t>白川町</t>
  </si>
  <si>
    <t>※商店のみ配布</t>
  </si>
  <si>
    <t>※商店のみ配布</t>
  </si>
  <si>
    <t>YJ - 1</t>
  </si>
  <si>
    <t>YJ - 3</t>
  </si>
  <si>
    <t>YJ - 4</t>
  </si>
  <si>
    <t>YJ - 5</t>
  </si>
  <si>
    <t>YJ - 6</t>
  </si>
  <si>
    <t>YJ - 7</t>
  </si>
  <si>
    <t>YJ - 2</t>
  </si>
  <si>
    <t>黒崎1</t>
  </si>
  <si>
    <t>黒崎2</t>
  </si>
  <si>
    <t>黒崎3</t>
  </si>
  <si>
    <t>黒崎4</t>
  </si>
  <si>
    <t>熊手1</t>
  </si>
  <si>
    <t>熊手2</t>
  </si>
  <si>
    <t>熊手3</t>
  </si>
  <si>
    <t>黒　崎</t>
  </si>
  <si>
    <t>～</t>
  </si>
  <si>
    <t>GＤ - 1</t>
  </si>
  <si>
    <t>島門　松の本3</t>
  </si>
  <si>
    <t>GＤ - 2</t>
  </si>
  <si>
    <t>松の本1・2</t>
  </si>
  <si>
    <t xml:space="preserve">GＤ - 3 </t>
  </si>
  <si>
    <t>松の本4～7</t>
  </si>
  <si>
    <t xml:space="preserve">GＤ　-4 </t>
  </si>
  <si>
    <t>旧停1・2　遠賀川1・2</t>
  </si>
  <si>
    <t>GＤ - 5</t>
  </si>
  <si>
    <t>計</t>
  </si>
  <si>
    <t>GＧ - 1</t>
  </si>
  <si>
    <t>公園通り1～3</t>
  </si>
  <si>
    <t>GＧ - 2</t>
  </si>
  <si>
    <t>東高倉1～3</t>
  </si>
  <si>
    <t xml:space="preserve">GＧ - 3 </t>
  </si>
  <si>
    <t>松ヶ台1～3</t>
  </si>
  <si>
    <t>GＧ - 4</t>
  </si>
  <si>
    <t>松ヶ台4・5</t>
  </si>
  <si>
    <t>GＧ - 5</t>
  </si>
  <si>
    <t>旭南　中央台1</t>
  </si>
  <si>
    <t>GＧ - 6</t>
  </si>
  <si>
    <t>旭台1・2</t>
  </si>
  <si>
    <t>GＧ - 7</t>
  </si>
  <si>
    <t>旭台3～5</t>
  </si>
  <si>
    <t>GＧ - 8</t>
  </si>
  <si>
    <t>中央台2・3</t>
  </si>
  <si>
    <t>GＧ - 9</t>
  </si>
  <si>
    <t>中央台4～6</t>
  </si>
  <si>
    <t>枝光 ※商店のみ配布</t>
  </si>
  <si>
    <t>黒崎 ※商店のみ配布</t>
  </si>
  <si>
    <t>GD</t>
  </si>
  <si>
    <t>GG</t>
  </si>
  <si>
    <t>遠賀町</t>
  </si>
  <si>
    <t>岡垣町</t>
  </si>
  <si>
    <t xml:space="preserve"> 遠賀郡 合計</t>
  </si>
  <si>
    <t>遠賀町</t>
  </si>
  <si>
    <t>岡垣町</t>
  </si>
  <si>
    <t>2018.1月より配布開始</t>
  </si>
  <si>
    <t>※遠賀町・岡垣町　2018.1月より配布開始</t>
  </si>
  <si>
    <t>遠賀郡</t>
  </si>
  <si>
    <t>広渡1　遠賀川3</t>
  </si>
  <si>
    <t>KD - 1</t>
  </si>
  <si>
    <t>浅野1・2・3 ※事業所含む</t>
  </si>
  <si>
    <t>京町 1・2・魚町 1 ・船頭町 ※事業所含む</t>
  </si>
  <si>
    <t>京町 3・4 ・米町 1 ※事業所含む</t>
  </si>
  <si>
    <t>魚町 2・3・4 ・船場町 ※事業所含む</t>
  </si>
  <si>
    <t>（水）</t>
  </si>
  <si>
    <t>門司区
（50,045）</t>
  </si>
  <si>
    <t>※地区名下（数字）：各行政区毎の平成29年1月1日住民基本台帳世帯数 / 2018年9月30日公表</t>
  </si>
  <si>
    <t>小倉北区
（100,454）</t>
  </si>
  <si>
    <t>小倉南区
（100,891）</t>
  </si>
  <si>
    <t>戸畑区
（30,137）</t>
  </si>
  <si>
    <t>八幡東区
（34,851）</t>
  </si>
  <si>
    <t>八幡西区
（123,080）</t>
  </si>
  <si>
    <t>若松区
（40,046）</t>
  </si>
  <si>
    <t>苅田町
（17,934）</t>
  </si>
  <si>
    <t>中間市
（20,571）</t>
  </si>
  <si>
    <t>遠賀郡
（41,875）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</si>
</sst>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-&quot;;&quot;△&quot;#,##0"/>
    <numFmt numFmtId="178" formatCode="#,##0;&quot;△&quot;#,##0;&quot;-&quot;"/>
    <numFmt numFmtId="179" formatCode="0.0000"/>
    <numFmt numFmtId="180" formatCode="0.00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###,###&quot;枚&quot;"/>
    <numFmt numFmtId="187" formatCode="[$-411]ggge&quot;年&quot;m&quot;月&quot;d&quot;日&quot;;@"/>
    <numFmt numFmtId="188" formatCode="#,##0_);[Red]\(#,##0\)"/>
    <numFmt numFmtId="189" formatCode="#,##0.0_ "/>
    <numFmt numFmtId="190" formatCode="0.0_ "/>
    <numFmt numFmtId="191" formatCode="#,##0_ ;[Red]\-#,##0\ "/>
    <numFmt numFmtId="192" formatCode="0_);[Red]\(0\)"/>
    <numFmt numFmtId="193" formatCode="&quot;¥&quot;#,##0.0;[Red]&quot;¥&quot;\-#,##0.0"/>
    <numFmt numFmtId="194" formatCode="yyyy/m/d;@"/>
    <numFmt numFmtId="195" formatCode="m&quot;月&quot;d&quot;日&quot;;@"/>
    <numFmt numFmtId="196" formatCode="#,##0.000_ "/>
    <numFmt numFmtId="197" formatCode="0_ "/>
    <numFmt numFmtId="198" formatCode="0.0%"/>
    <numFmt numFmtId="199" formatCode="m/d;@"/>
    <numFmt numFmtId="200" formatCode="0_ ;[Red]\-0\ "/>
    <numFmt numFmtId="201" formatCode="0.00_ "/>
    <numFmt numFmtId="202" formatCode="#,##0.00_ "/>
    <numFmt numFmtId="203" formatCode="0_);\(0\)"/>
    <numFmt numFmtId="204" formatCode="#,##0_);\(#,##0\)"/>
    <numFmt numFmtId="205" formatCode="#,##0.00_ ;\-#,##0.00_ "/>
    <numFmt numFmtId="206" formatCode="_(* #,##0_);_(* \(#,##0\);_(* &quot;-&quot;_);_(@_)"/>
    <numFmt numFmtId="207" formatCode="0.0"/>
    <numFmt numFmtId="208" formatCode="#,###&quot;円&quot;"/>
    <numFmt numFmtId="209" formatCode="#,###&quot;枚&quot;"/>
    <numFmt numFmtId="210" formatCode="&quot;¥&quot;#,##0_);[Red]\(&quot;¥&quot;#,##0\)"/>
    <numFmt numFmtId="211" formatCode="&quot;@&quot;#,##0"/>
    <numFmt numFmtId="212" formatCode="&quot;@&quot;#,##0.0"/>
    <numFmt numFmtId="213" formatCode="&quot;@&quot;#,##0.00"/>
    <numFmt numFmtId="214" formatCode="&quot;@&quot;#,##0.000"/>
    <numFmt numFmtId="215" formatCode="&quot;@&quot;#,##0.0000"/>
    <numFmt numFmtId="216" formatCode="&quot;@&quot;#,##0.00000"/>
    <numFmt numFmtId="217" formatCode="&quot;@&quot;#,##0.000000"/>
    <numFmt numFmtId="218" formatCode="#,###\ &quot;枚&quot;"/>
    <numFmt numFmtId="219" formatCode="#,###\ &quot;円&quot;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color indexed="9"/>
      <name val="MS UI Gothic"/>
      <family val="3"/>
    </font>
    <font>
      <sz val="6"/>
      <name val="明朝"/>
      <family val="1"/>
    </font>
    <font>
      <b/>
      <sz val="12"/>
      <name val="MS UI Gothic"/>
      <family val="3"/>
    </font>
    <font>
      <b/>
      <sz val="10"/>
      <name val="MS UI Gothic"/>
      <family val="3"/>
    </font>
    <font>
      <b/>
      <sz val="9"/>
      <name val="MS UI Gothic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9"/>
      <color indexed="10"/>
      <name val="MS UI Gothic"/>
      <family val="3"/>
    </font>
    <font>
      <sz val="9"/>
      <color indexed="9"/>
      <name val="MS UI Gothic"/>
      <family val="3"/>
    </font>
    <font>
      <b/>
      <sz val="10"/>
      <color indexed="9"/>
      <name val="MS UI Gothic"/>
      <family val="3"/>
    </font>
    <font>
      <sz val="11"/>
      <name val="MS UI Gothic"/>
      <family val="3"/>
    </font>
    <font>
      <sz val="6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b/>
      <sz val="8"/>
      <name val="MS UI Gothic"/>
      <family val="3"/>
    </font>
    <font>
      <b/>
      <sz val="22"/>
      <name val="ＭＳ Ｐゴシック"/>
      <family val="3"/>
    </font>
    <font>
      <sz val="12"/>
      <name val="MS UI Gothic"/>
      <family val="3"/>
    </font>
    <font>
      <sz val="13"/>
      <name val="ＭＳ Ｐゴシック"/>
      <family val="3"/>
    </font>
    <font>
      <b/>
      <sz val="16"/>
      <color indexed="9"/>
      <name val="ＭＳ Ｐゴシック"/>
      <family val="3"/>
    </font>
    <font>
      <sz val="9"/>
      <color indexed="10"/>
      <name val="ＭＳ Ｐゴシック"/>
      <family val="3"/>
    </font>
    <font>
      <sz val="9"/>
      <color rgb="FFFF0000"/>
      <name val="MS UI Gothic"/>
      <family val="3"/>
    </font>
    <font>
      <b/>
      <sz val="16"/>
      <color theme="0"/>
      <name val="ＭＳ Ｐゴシック"/>
      <family val="3"/>
    </font>
    <font>
      <sz val="12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>
        <color indexed="9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21" fillId="7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26">
    <xf numFmtId="0" fontId="0" fillId="0" borderId="0" xfId="0" applyAlignment="1">
      <alignment/>
    </xf>
    <xf numFmtId="0" fontId="30" fillId="0" borderId="0" xfId="65" applyFont="1" applyAlignment="1">
      <alignment vertical="center"/>
      <protection/>
    </xf>
    <xf numFmtId="0" fontId="31" fillId="0" borderId="10" xfId="65" applyFont="1" applyBorder="1" applyAlignment="1">
      <alignment horizontal="center" vertical="center"/>
      <protection/>
    </xf>
    <xf numFmtId="0" fontId="31" fillId="0" borderId="0" xfId="65" applyFont="1" applyAlignment="1">
      <alignment vertical="center"/>
      <protection/>
    </xf>
    <xf numFmtId="0" fontId="32" fillId="0" borderId="11" xfId="65" applyFont="1" applyBorder="1" applyAlignment="1">
      <alignment horizontal="center" vertical="center"/>
      <protection/>
    </xf>
    <xf numFmtId="0" fontId="33" fillId="0" borderId="0" xfId="65" applyFont="1" applyFill="1" applyBorder="1" applyAlignment="1">
      <alignment horizontal="left" vertical="center"/>
      <protection/>
    </xf>
    <xf numFmtId="0" fontId="31" fillId="0" borderId="0" xfId="65" applyFont="1" applyFill="1" applyBorder="1" applyAlignment="1">
      <alignment horizontal="left" vertical="center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>
      <alignment horizontal="center" vertical="center"/>
      <protection/>
    </xf>
    <xf numFmtId="0" fontId="31" fillId="0" borderId="0" xfId="65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31" fillId="0" borderId="0" xfId="65" applyFont="1" applyAlignment="1" applyProtection="1">
      <alignment vertical="center"/>
      <protection/>
    </xf>
    <xf numFmtId="0" fontId="31" fillId="0" borderId="0" xfId="65" applyFont="1" applyAlignment="1" applyProtection="1">
      <alignment horizontal="center" vertical="center"/>
      <protection/>
    </xf>
    <xf numFmtId="38" fontId="31" fillId="0" borderId="0" xfId="49" applyFont="1" applyAlignment="1" applyProtection="1">
      <alignment horizontal="right" vertical="center"/>
      <protection/>
    </xf>
    <xf numFmtId="0" fontId="37" fillId="0" borderId="0" xfId="65" applyFont="1" applyAlignment="1" applyProtection="1">
      <alignment vertical="center"/>
      <protection locked="0"/>
    </xf>
    <xf numFmtId="0" fontId="31" fillId="0" borderId="0" xfId="65" applyFont="1" applyAlignment="1" applyProtection="1">
      <alignment horizontal="left" vertical="center"/>
      <protection locked="0"/>
    </xf>
    <xf numFmtId="0" fontId="31" fillId="0" borderId="0" xfId="65" applyFont="1" applyAlignment="1">
      <alignment horizontal="center" vertical="center"/>
      <protection/>
    </xf>
    <xf numFmtId="0" fontId="32" fillId="0" borderId="0" xfId="65" applyFont="1" applyAlignment="1">
      <alignment vertical="center"/>
      <protection/>
    </xf>
    <xf numFmtId="0" fontId="32" fillId="0" borderId="0" xfId="65" applyFont="1" applyAlignment="1">
      <alignment horizontal="center" vertical="center"/>
      <protection/>
    </xf>
    <xf numFmtId="0" fontId="31" fillId="0" borderId="0" xfId="65" applyFont="1" applyAlignment="1">
      <alignment horizontal="right" vertical="center"/>
      <protection/>
    </xf>
    <xf numFmtId="0" fontId="31" fillId="24" borderId="12" xfId="65" applyFont="1" applyFill="1" applyBorder="1" applyAlignment="1">
      <alignment horizontal="center" vertical="center"/>
      <protection/>
    </xf>
    <xf numFmtId="0" fontId="35" fillId="24" borderId="12" xfId="65" applyFont="1" applyFill="1" applyBorder="1" applyAlignment="1">
      <alignment horizontal="center" vertical="center"/>
      <protection/>
    </xf>
    <xf numFmtId="0" fontId="31" fillId="25" borderId="13" xfId="65" applyFont="1" applyFill="1" applyBorder="1" applyAlignment="1">
      <alignment horizontal="left" vertical="center"/>
      <protection/>
    </xf>
    <xf numFmtId="0" fontId="31" fillId="25" borderId="14" xfId="65" applyFont="1" applyFill="1" applyBorder="1" applyAlignment="1">
      <alignment horizontal="left" vertical="center"/>
      <protection/>
    </xf>
    <xf numFmtId="0" fontId="31" fillId="25" borderId="15" xfId="65" applyFont="1" applyFill="1" applyBorder="1" applyAlignment="1">
      <alignment horizontal="left" vertical="center"/>
      <protection/>
    </xf>
    <xf numFmtId="0" fontId="31" fillId="25" borderId="0" xfId="65" applyFont="1" applyFill="1" applyBorder="1" applyAlignment="1">
      <alignment horizontal="left" vertical="center"/>
      <protection/>
    </xf>
    <xf numFmtId="0" fontId="31" fillId="0" borderId="0" xfId="65" applyFont="1" applyBorder="1" applyAlignment="1">
      <alignment vertical="center"/>
      <protection/>
    </xf>
    <xf numFmtId="0" fontId="31" fillId="0" borderId="0" xfId="65" applyFont="1" applyFill="1" applyBorder="1" applyAlignment="1">
      <alignment horizontal="left" vertical="center" shrinkToFit="1"/>
      <protection/>
    </xf>
    <xf numFmtId="0" fontId="31" fillId="0" borderId="0" xfId="0" applyFont="1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65" applyFont="1" applyFill="1" applyBorder="1" applyAlignment="1">
      <alignment horizontal="left" vertical="center" wrapText="1"/>
      <protection/>
    </xf>
    <xf numFmtId="0" fontId="31" fillId="0" borderId="0" xfId="65" applyFont="1" applyFill="1" applyBorder="1" applyAlignment="1">
      <alignment vertical="center"/>
      <protection/>
    </xf>
    <xf numFmtId="0" fontId="31" fillId="0" borderId="0" xfId="65" applyFont="1" applyFill="1" applyAlignment="1">
      <alignment vertical="center"/>
      <protection/>
    </xf>
    <xf numFmtId="0" fontId="30" fillId="0" borderId="0" xfId="65" applyFont="1" applyFill="1" applyBorder="1" applyAlignment="1" applyProtection="1">
      <alignment horizontal="center" vertical="center" textRotation="255"/>
      <protection locked="0"/>
    </xf>
    <xf numFmtId="0" fontId="26" fillId="0" borderId="0" xfId="65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85" fontId="31" fillId="0" borderId="0" xfId="65" applyNumberFormat="1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65" applyFont="1" applyAlignment="1" applyProtection="1">
      <alignment vertical="center"/>
      <protection locked="0"/>
    </xf>
    <xf numFmtId="0" fontId="32" fillId="0" borderId="0" xfId="65" applyFont="1" applyAlignment="1" applyProtection="1">
      <alignment horizontal="center" vertical="center"/>
      <protection locked="0"/>
    </xf>
    <xf numFmtId="0" fontId="31" fillId="25" borderId="16" xfId="65" applyFont="1" applyFill="1" applyBorder="1" applyAlignment="1">
      <alignment horizontal="left" vertical="center"/>
      <protection/>
    </xf>
    <xf numFmtId="0" fontId="31" fillId="0" borderId="16" xfId="65" applyFont="1" applyBorder="1" applyAlignment="1">
      <alignment vertical="center"/>
      <protection/>
    </xf>
    <xf numFmtId="0" fontId="25" fillId="0" borderId="17" xfId="0" applyFont="1" applyFill="1" applyBorder="1" applyAlignment="1">
      <alignment vertical="center"/>
    </xf>
    <xf numFmtId="0" fontId="31" fillId="0" borderId="17" xfId="65" applyFont="1" applyBorder="1" applyAlignment="1">
      <alignment vertical="center"/>
      <protection/>
    </xf>
    <xf numFmtId="0" fontId="32" fillId="0" borderId="0" xfId="65" applyFont="1" applyAlignment="1">
      <alignment horizontal="left" vertical="center"/>
      <protection/>
    </xf>
    <xf numFmtId="0" fontId="35" fillId="24" borderId="18" xfId="65" applyFont="1" applyFill="1" applyBorder="1" applyAlignment="1">
      <alignment horizontal="center" vertical="center"/>
      <protection/>
    </xf>
    <xf numFmtId="0" fontId="30" fillId="0" borderId="0" xfId="65" applyFont="1" applyBorder="1" applyAlignment="1">
      <alignment horizontal="center" vertical="center" textRotation="255"/>
      <protection/>
    </xf>
    <xf numFmtId="0" fontId="31" fillId="0" borderId="0" xfId="65" applyFont="1" applyBorder="1" applyAlignment="1" applyProtection="1">
      <alignment vertical="center"/>
      <protection locked="0"/>
    </xf>
    <xf numFmtId="0" fontId="31" fillId="0" borderId="0" xfId="65" applyFont="1" applyBorder="1" applyAlignment="1">
      <alignment vertical="center" shrinkToFit="1"/>
      <protection/>
    </xf>
    <xf numFmtId="0" fontId="30" fillId="0" borderId="0" xfId="65" applyFont="1" applyBorder="1" applyAlignment="1">
      <alignment vertical="center" textRotation="255"/>
      <protection/>
    </xf>
    <xf numFmtId="185" fontId="31" fillId="0" borderId="16" xfId="65" applyNumberFormat="1" applyFont="1" applyBorder="1" applyAlignment="1">
      <alignment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185" fontId="31" fillId="0" borderId="0" xfId="65" applyNumberFormat="1" applyFont="1" applyFill="1" applyBorder="1" applyAlignment="1">
      <alignment vertical="center"/>
      <protection/>
    </xf>
    <xf numFmtId="0" fontId="30" fillId="0" borderId="0" xfId="65" applyFont="1" applyFill="1" applyBorder="1" applyAlignment="1">
      <alignment horizontal="center" vertical="center" textRotation="255"/>
      <protection/>
    </xf>
    <xf numFmtId="188" fontId="25" fillId="0" borderId="0" xfId="0" applyNumberFormat="1" applyFont="1" applyFill="1" applyBorder="1" applyAlignment="1">
      <alignment horizontal="right" vertical="center"/>
    </xf>
    <xf numFmtId="0" fontId="31" fillId="0" borderId="0" xfId="65" applyFont="1" applyFill="1" applyBorder="1" applyAlignment="1" applyProtection="1">
      <alignment vertical="center"/>
      <protection locked="0"/>
    </xf>
    <xf numFmtId="0" fontId="30" fillId="0" borderId="17" xfId="65" applyFont="1" applyFill="1" applyBorder="1" applyAlignment="1">
      <alignment horizontal="center" vertical="center" textRotation="255"/>
      <protection/>
    </xf>
    <xf numFmtId="0" fontId="31" fillId="0" borderId="17" xfId="65" applyFont="1" applyFill="1" applyBorder="1" applyAlignment="1">
      <alignment horizontal="left" vertical="center"/>
      <protection/>
    </xf>
    <xf numFmtId="188" fontId="25" fillId="0" borderId="17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31" fillId="0" borderId="0" xfId="65" applyFont="1" applyFill="1" applyAlignment="1" applyProtection="1">
      <alignment vertical="center"/>
      <protection locked="0"/>
    </xf>
    <xf numFmtId="38" fontId="31" fillId="0" borderId="0" xfId="65" applyNumberFormat="1" applyFont="1" applyAlignment="1">
      <alignment horizontal="right" vertical="center"/>
      <protection/>
    </xf>
    <xf numFmtId="38" fontId="32" fillId="0" borderId="0" xfId="65" applyNumberFormat="1" applyFont="1" applyAlignment="1">
      <alignment horizontal="right" vertical="center"/>
      <protection/>
    </xf>
    <xf numFmtId="38" fontId="31" fillId="0" borderId="16" xfId="65" applyNumberFormat="1" applyFont="1" applyBorder="1" applyAlignment="1">
      <alignment horizontal="right" vertical="center"/>
      <protection/>
    </xf>
    <xf numFmtId="38" fontId="31" fillId="0" borderId="17" xfId="65" applyNumberFormat="1" applyFont="1" applyFill="1" applyBorder="1" applyAlignment="1" applyProtection="1">
      <alignment horizontal="right" vertical="center"/>
      <protection locked="0"/>
    </xf>
    <xf numFmtId="38" fontId="31" fillId="0" borderId="0" xfId="65" applyNumberFormat="1" applyFont="1" applyFill="1" applyBorder="1" applyAlignment="1">
      <alignment horizontal="right" vertical="center" wrapText="1"/>
      <protection/>
    </xf>
    <xf numFmtId="0" fontId="40" fillId="0" borderId="0" xfId="64" applyFont="1" applyFill="1" applyBorder="1" applyAlignment="1" applyProtection="1">
      <alignment horizontal="center" vertical="center"/>
      <protection locked="0"/>
    </xf>
    <xf numFmtId="0" fontId="14" fillId="0" borderId="0" xfId="64" applyFill="1" applyAlignment="1" applyProtection="1">
      <alignment vertical="center"/>
      <protection locked="0"/>
    </xf>
    <xf numFmtId="0" fontId="31" fillId="25" borderId="19" xfId="65" applyFont="1" applyFill="1" applyBorder="1" applyAlignment="1">
      <alignment horizontal="left" vertical="center"/>
      <protection/>
    </xf>
    <xf numFmtId="0" fontId="31" fillId="25" borderId="20" xfId="65" applyFont="1" applyFill="1" applyBorder="1" applyAlignment="1">
      <alignment horizontal="left" vertical="center"/>
      <protection/>
    </xf>
    <xf numFmtId="0" fontId="31" fillId="0" borderId="0" xfId="65" applyFont="1" applyFill="1" applyBorder="1" applyAlignment="1">
      <alignment vertical="center" shrinkToFit="1"/>
      <protection/>
    </xf>
    <xf numFmtId="0" fontId="30" fillId="0" borderId="0" xfId="65" applyFont="1" applyFill="1" applyBorder="1" applyAlignment="1">
      <alignment vertical="center" textRotation="255"/>
      <protection/>
    </xf>
    <xf numFmtId="204" fontId="31" fillId="0" borderId="0" xfId="65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 textRotation="255"/>
    </xf>
    <xf numFmtId="0" fontId="26" fillId="0" borderId="0" xfId="65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vertical="center"/>
    </xf>
    <xf numFmtId="204" fontId="31" fillId="0" borderId="0" xfId="65" applyNumberFormat="1" applyFont="1" applyFill="1" applyBorder="1" applyAlignment="1">
      <alignment vertical="center"/>
      <protection/>
    </xf>
    <xf numFmtId="192" fontId="31" fillId="0" borderId="0" xfId="65" applyNumberFormat="1" applyFont="1" applyFill="1" applyBorder="1" applyAlignment="1">
      <alignment vertical="center"/>
      <protection/>
    </xf>
    <xf numFmtId="185" fontId="31" fillId="0" borderId="21" xfId="65" applyNumberFormat="1" applyFont="1" applyBorder="1" applyAlignment="1">
      <alignment vertical="center"/>
      <protection/>
    </xf>
    <xf numFmtId="185" fontId="31" fillId="0" borderId="22" xfId="65" applyNumberFormat="1" applyFont="1" applyBorder="1" applyAlignment="1">
      <alignment vertical="center"/>
      <protection/>
    </xf>
    <xf numFmtId="0" fontId="31" fillId="0" borderId="22" xfId="65" applyFont="1" applyBorder="1" applyAlignment="1">
      <alignment vertical="center"/>
      <protection/>
    </xf>
    <xf numFmtId="185" fontId="31" fillId="0" borderId="22" xfId="65" applyNumberFormat="1" applyFont="1" applyFill="1" applyBorder="1" applyAlignment="1">
      <alignment vertical="center"/>
      <protection/>
    </xf>
    <xf numFmtId="188" fontId="25" fillId="0" borderId="21" xfId="0" applyNumberFormat="1" applyFont="1" applyFill="1" applyBorder="1" applyAlignment="1">
      <alignment vertical="center"/>
    </xf>
    <xf numFmtId="188" fontId="25" fillId="0" borderId="22" xfId="0" applyNumberFormat="1" applyFont="1" applyFill="1" applyBorder="1" applyAlignment="1">
      <alignment vertical="center"/>
    </xf>
    <xf numFmtId="0" fontId="33" fillId="0" borderId="10" xfId="65" applyFont="1" applyBorder="1" applyAlignment="1">
      <alignment/>
      <protection/>
    </xf>
    <xf numFmtId="188" fontId="31" fillId="0" borderId="22" xfId="65" applyNumberFormat="1" applyFont="1" applyBorder="1" applyAlignment="1" applyProtection="1">
      <alignment vertical="center"/>
      <protection locked="0"/>
    </xf>
    <xf numFmtId="185" fontId="31" fillId="0" borderId="23" xfId="65" applyNumberFormat="1" applyFont="1" applyBorder="1" applyAlignment="1">
      <alignment vertical="center"/>
      <protection/>
    </xf>
    <xf numFmtId="185" fontId="31" fillId="0" borderId="24" xfId="65" applyNumberFormat="1" applyFont="1" applyFill="1" applyBorder="1" applyAlignment="1">
      <alignment vertical="center"/>
      <protection/>
    </xf>
    <xf numFmtId="188" fontId="31" fillId="0" borderId="24" xfId="65" applyNumberFormat="1" applyFont="1" applyBorder="1" applyAlignment="1">
      <alignment vertical="center"/>
      <protection/>
    </xf>
    <xf numFmtId="204" fontId="31" fillId="0" borderId="22" xfId="65" applyNumberFormat="1" applyFont="1" applyBorder="1" applyAlignment="1" applyProtection="1">
      <alignment vertical="center"/>
      <protection locked="0"/>
    </xf>
    <xf numFmtId="188" fontId="31" fillId="0" borderId="24" xfId="65" applyNumberFormat="1" applyFont="1" applyFill="1" applyBorder="1" applyAlignment="1">
      <alignment vertical="center"/>
      <protection/>
    </xf>
    <xf numFmtId="0" fontId="35" fillId="17" borderId="25" xfId="65" applyFont="1" applyFill="1" applyBorder="1" applyAlignment="1">
      <alignment horizontal="center" vertical="center"/>
      <protection/>
    </xf>
    <xf numFmtId="0" fontId="35" fillId="24" borderId="25" xfId="65" applyFont="1" applyFill="1" applyBorder="1" applyAlignment="1">
      <alignment horizontal="center" vertical="center"/>
      <protection/>
    </xf>
    <xf numFmtId="0" fontId="33" fillId="0" borderId="10" xfId="65" applyFont="1" applyBorder="1" applyAlignment="1">
      <alignment horizontal="center"/>
      <protection/>
    </xf>
    <xf numFmtId="185" fontId="31" fillId="0" borderId="21" xfId="65" applyNumberFormat="1" applyFont="1" applyFill="1" applyBorder="1" applyAlignment="1">
      <alignment vertical="center"/>
      <protection/>
    </xf>
    <xf numFmtId="185" fontId="31" fillId="0" borderId="12" xfId="65" applyNumberFormat="1" applyFont="1" applyBorder="1" applyAlignment="1">
      <alignment vertical="center"/>
      <protection/>
    </xf>
    <xf numFmtId="185" fontId="31" fillId="0" borderId="24" xfId="65" applyNumberFormat="1" applyFont="1" applyBorder="1" applyAlignment="1">
      <alignment vertical="center"/>
      <protection/>
    </xf>
    <xf numFmtId="185" fontId="31" fillId="0" borderId="26" xfId="65" applyNumberFormat="1" applyFont="1" applyBorder="1" applyAlignment="1">
      <alignment vertical="center" shrinkToFit="1"/>
      <protection/>
    </xf>
    <xf numFmtId="185" fontId="31" fillId="0" borderId="26" xfId="65" applyNumberFormat="1" applyFont="1" applyBorder="1" applyAlignment="1">
      <alignment vertical="center"/>
      <protection/>
    </xf>
    <xf numFmtId="185" fontId="25" fillId="0" borderId="21" xfId="65" applyNumberFormat="1" applyFont="1" applyBorder="1" applyAlignment="1">
      <alignment vertical="center"/>
      <protection/>
    </xf>
    <xf numFmtId="185" fontId="25" fillId="0" borderId="22" xfId="65" applyNumberFormat="1" applyFont="1" applyBorder="1" applyAlignment="1">
      <alignment vertical="center"/>
      <protection/>
    </xf>
    <xf numFmtId="188" fontId="31" fillId="0" borderId="21" xfId="65" applyNumberFormat="1" applyFont="1" applyBorder="1" applyAlignment="1">
      <alignment vertical="center"/>
      <protection/>
    </xf>
    <xf numFmtId="188" fontId="31" fillId="0" borderId="22" xfId="65" applyNumberFormat="1" applyFont="1" applyBorder="1" applyAlignment="1">
      <alignment vertical="center"/>
      <protection/>
    </xf>
    <xf numFmtId="188" fontId="31" fillId="0" borderId="23" xfId="65" applyNumberFormat="1" applyFont="1" applyBorder="1" applyAlignment="1">
      <alignment vertical="center"/>
      <protection/>
    </xf>
    <xf numFmtId="0" fontId="35" fillId="17" borderId="27" xfId="65" applyFont="1" applyFill="1" applyBorder="1" applyAlignment="1">
      <alignment horizontal="center" vertical="center"/>
      <protection/>
    </xf>
    <xf numFmtId="185" fontId="31" fillId="0" borderId="28" xfId="65" applyNumberFormat="1" applyFont="1" applyBorder="1" applyAlignment="1">
      <alignment vertical="center"/>
      <protection/>
    </xf>
    <xf numFmtId="0" fontId="35" fillId="24" borderId="27" xfId="65" applyFont="1" applyFill="1" applyBorder="1" applyAlignment="1">
      <alignment horizontal="center" vertical="center"/>
      <protection/>
    </xf>
    <xf numFmtId="185" fontId="31" fillId="0" borderId="26" xfId="65" applyNumberFormat="1" applyFont="1" applyFill="1" applyBorder="1" applyAlignment="1">
      <alignment vertical="center"/>
      <protection/>
    </xf>
    <xf numFmtId="185" fontId="31" fillId="0" borderId="29" xfId="65" applyNumberFormat="1" applyFont="1" applyBorder="1" applyAlignment="1">
      <alignment vertical="center"/>
      <protection/>
    </xf>
    <xf numFmtId="185" fontId="31" fillId="0" borderId="30" xfId="65" applyNumberFormat="1" applyFont="1" applyBorder="1" applyAlignment="1">
      <alignment vertical="center"/>
      <protection/>
    </xf>
    <xf numFmtId="188" fontId="31" fillId="0" borderId="31" xfId="65" applyNumberFormat="1" applyFont="1" applyFill="1" applyBorder="1" applyAlignment="1">
      <alignment vertical="center"/>
      <protection/>
    </xf>
    <xf numFmtId="0" fontId="32" fillId="0" borderId="32" xfId="65" applyFont="1" applyBorder="1" applyAlignment="1">
      <alignment horizontal="center" vertical="center"/>
      <protection/>
    </xf>
    <xf numFmtId="191" fontId="31" fillId="0" borderId="12" xfId="65" applyNumberFormat="1" applyFont="1" applyFill="1" applyBorder="1" applyAlignment="1">
      <alignment vertical="center" wrapText="1"/>
      <protection/>
    </xf>
    <xf numFmtId="188" fontId="25" fillId="0" borderId="23" xfId="0" applyNumberFormat="1" applyFont="1" applyFill="1" applyBorder="1" applyAlignment="1">
      <alignment vertical="center"/>
    </xf>
    <xf numFmtId="188" fontId="25" fillId="25" borderId="21" xfId="0" applyNumberFormat="1" applyFont="1" applyFill="1" applyBorder="1" applyAlignment="1">
      <alignment vertical="center"/>
    </xf>
    <xf numFmtId="192" fontId="31" fillId="0" borderId="21" xfId="65" applyNumberFormat="1" applyFont="1" applyBorder="1" applyAlignment="1">
      <alignment vertical="center"/>
      <protection/>
    </xf>
    <xf numFmtId="38" fontId="31" fillId="0" borderId="12" xfId="65" applyNumberFormat="1" applyFont="1" applyBorder="1" applyAlignment="1">
      <alignment vertical="center"/>
      <protection/>
    </xf>
    <xf numFmtId="188" fontId="25" fillId="0" borderId="14" xfId="0" applyNumberFormat="1" applyFont="1" applyFill="1" applyBorder="1" applyAlignment="1">
      <alignment vertical="center"/>
    </xf>
    <xf numFmtId="188" fontId="25" fillId="25" borderId="33" xfId="0" applyNumberFormat="1" applyFont="1" applyFill="1" applyBorder="1" applyAlignment="1">
      <alignment vertical="center"/>
    </xf>
    <xf numFmtId="185" fontId="31" fillId="0" borderId="10" xfId="65" applyNumberFormat="1" applyFont="1" applyFill="1" applyBorder="1" applyAlignment="1">
      <alignment vertical="center"/>
      <protection/>
    </xf>
    <xf numFmtId="188" fontId="25" fillId="25" borderId="30" xfId="0" applyNumberFormat="1" applyFont="1" applyFill="1" applyBorder="1" applyAlignment="1">
      <alignment vertical="center"/>
    </xf>
    <xf numFmtId="185" fontId="31" fillId="0" borderId="31" xfId="65" applyNumberFormat="1" applyFont="1" applyFill="1" applyBorder="1" applyAlignment="1">
      <alignment vertical="center"/>
      <protection/>
    </xf>
    <xf numFmtId="38" fontId="31" fillId="0" borderId="12" xfId="65" applyNumberFormat="1" applyFont="1" applyBorder="1" applyAlignment="1">
      <alignment vertical="center" shrinkToFit="1"/>
      <protection/>
    </xf>
    <xf numFmtId="192" fontId="31" fillId="0" borderId="23" xfId="65" applyNumberFormat="1" applyFont="1" applyBorder="1" applyAlignment="1">
      <alignment vertical="center"/>
      <protection/>
    </xf>
    <xf numFmtId="192" fontId="31" fillId="0" borderId="22" xfId="65" applyNumberFormat="1" applyFont="1" applyBorder="1" applyAlignment="1">
      <alignment vertical="center"/>
      <protection/>
    </xf>
    <xf numFmtId="197" fontId="31" fillId="0" borderId="23" xfId="65" applyNumberFormat="1" applyFont="1" applyBorder="1" applyAlignment="1">
      <alignment vertical="center"/>
      <protection/>
    </xf>
    <xf numFmtId="197" fontId="31" fillId="0" borderId="21" xfId="65" applyNumberFormat="1" applyFont="1" applyFill="1" applyBorder="1" applyAlignment="1">
      <alignment vertical="center"/>
      <protection/>
    </xf>
    <xf numFmtId="197" fontId="31" fillId="0" borderId="24" xfId="65" applyNumberFormat="1" applyFont="1" applyBorder="1" applyAlignment="1">
      <alignment vertical="center"/>
      <protection/>
    </xf>
    <xf numFmtId="0" fontId="39" fillId="0" borderId="34" xfId="64" applyFont="1" applyFill="1" applyBorder="1" applyAlignment="1" applyProtection="1">
      <alignment horizontal="center" vertical="center"/>
      <protection locked="0"/>
    </xf>
    <xf numFmtId="0" fontId="39" fillId="0" borderId="0" xfId="64" applyFont="1" applyFill="1" applyBorder="1" applyAlignment="1" applyProtection="1">
      <alignment horizontal="center" vertical="center"/>
      <protection locked="0"/>
    </xf>
    <xf numFmtId="185" fontId="31" fillId="0" borderId="0" xfId="65" applyNumberFormat="1" applyFont="1" applyAlignment="1">
      <alignment vertical="center"/>
      <protection/>
    </xf>
    <xf numFmtId="0" fontId="50" fillId="0" borderId="0" xfId="65" applyFont="1" applyAlignment="1">
      <alignment vertical="center"/>
      <protection/>
    </xf>
    <xf numFmtId="38" fontId="31" fillId="0" borderId="0" xfId="65" applyNumberFormat="1" applyFont="1" applyBorder="1" applyAlignment="1">
      <alignment horizontal="right" vertical="center"/>
      <protection/>
    </xf>
    <xf numFmtId="185" fontId="31" fillId="0" borderId="30" xfId="65" applyNumberFormat="1" applyFont="1" applyFill="1" applyBorder="1" applyAlignment="1">
      <alignment vertical="center"/>
      <protection/>
    </xf>
    <xf numFmtId="0" fontId="14" fillId="0" borderId="35" xfId="64" applyBorder="1" applyAlignment="1" applyProtection="1">
      <alignment horizontal="center" vertical="center"/>
      <protection/>
    </xf>
    <xf numFmtId="38" fontId="30" fillId="0" borderId="10" xfId="49" applyFont="1" applyBorder="1" applyAlignment="1">
      <alignment horizontal="center" vertical="center"/>
    </xf>
    <xf numFmtId="0" fontId="30" fillId="0" borderId="10" xfId="65" applyFont="1" applyBorder="1" applyAlignment="1">
      <alignment horizontal="center" vertical="center"/>
      <protection/>
    </xf>
    <xf numFmtId="187" fontId="30" fillId="0" borderId="10" xfId="0" applyNumberFormat="1" applyFont="1" applyBorder="1" applyAlignment="1">
      <alignment horizontal="right" vertical="center" shrinkToFit="1"/>
    </xf>
    <xf numFmtId="0" fontId="31" fillId="0" borderId="10" xfId="65" applyFont="1" applyBorder="1" applyAlignment="1">
      <alignment horizontal="left" vertical="center"/>
      <protection/>
    </xf>
    <xf numFmtId="0" fontId="39" fillId="0" borderId="0" xfId="64" applyFont="1" applyFill="1" applyBorder="1" applyAlignment="1" applyProtection="1">
      <alignment vertical="center"/>
      <protection locked="0"/>
    </xf>
    <xf numFmtId="0" fontId="14" fillId="0" borderId="0" xfId="64" applyProtection="1">
      <alignment vertical="center"/>
      <protection locked="0"/>
    </xf>
    <xf numFmtId="0" fontId="14" fillId="0" borderId="0" xfId="64" applyAlignment="1" applyProtection="1">
      <alignment horizontal="left" vertical="center"/>
      <protection locked="0"/>
    </xf>
    <xf numFmtId="0" fontId="39" fillId="0" borderId="36" xfId="64" applyFont="1" applyFill="1" applyBorder="1" applyAlignment="1" applyProtection="1">
      <alignment horizontal="center" vertical="center"/>
      <protection locked="0"/>
    </xf>
    <xf numFmtId="0" fontId="46" fillId="0" borderId="0" xfId="65" applyFont="1" applyBorder="1" applyAlignment="1" applyProtection="1">
      <alignment horizontal="left" vertical="center"/>
      <protection locked="0"/>
    </xf>
    <xf numFmtId="0" fontId="46" fillId="0" borderId="0" xfId="65" applyFont="1" applyBorder="1" applyAlignment="1" applyProtection="1">
      <alignment vertical="center"/>
      <protection locked="0"/>
    </xf>
    <xf numFmtId="0" fontId="39" fillId="0" borderId="0" xfId="64" applyFont="1" applyAlignment="1" applyProtection="1">
      <alignment vertical="center"/>
      <protection locked="0"/>
    </xf>
    <xf numFmtId="0" fontId="39" fillId="0" borderId="37" xfId="64" applyFont="1" applyFill="1" applyBorder="1" applyAlignment="1" applyProtection="1">
      <alignment horizontal="center" vertical="center" shrinkToFit="1"/>
      <protection/>
    </xf>
    <xf numFmtId="0" fontId="14" fillId="0" borderId="0" xfId="64" applyFill="1" applyBorder="1" applyAlignment="1" applyProtection="1">
      <alignment horizontal="center" vertical="center" shrinkToFit="1"/>
      <protection/>
    </xf>
    <xf numFmtId="0" fontId="40" fillId="0" borderId="0" xfId="64" applyFont="1" applyFill="1" applyBorder="1" applyAlignment="1" applyProtection="1">
      <alignment horizontal="center" vertical="center"/>
      <protection/>
    </xf>
    <xf numFmtId="0" fontId="40" fillId="0" borderId="0" xfId="64" applyFont="1" applyFill="1" applyBorder="1" applyAlignment="1" applyProtection="1">
      <alignment vertical="center"/>
      <protection/>
    </xf>
    <xf numFmtId="0" fontId="14" fillId="0" borderId="0" xfId="64" applyFill="1" applyAlignment="1" applyProtection="1">
      <alignment vertical="center"/>
      <protection/>
    </xf>
    <xf numFmtId="0" fontId="40" fillId="0" borderId="0" xfId="64" applyFont="1" applyFill="1" applyAlignment="1" applyProtection="1">
      <alignment horizontal="center" vertical="center"/>
      <protection/>
    </xf>
    <xf numFmtId="0" fontId="13" fillId="0" borderId="0" xfId="64" applyFont="1" applyFill="1" applyAlignment="1" applyProtection="1">
      <alignment shrinkToFit="1"/>
      <protection/>
    </xf>
    <xf numFmtId="0" fontId="39" fillId="0" borderId="0" xfId="64" applyFont="1" applyFill="1" applyBorder="1" applyAlignment="1" applyProtection="1">
      <alignment horizontal="center" vertical="center"/>
      <protection/>
    </xf>
    <xf numFmtId="0" fontId="39" fillId="0" borderId="34" xfId="64" applyFont="1" applyFill="1" applyBorder="1" applyAlignment="1" applyProtection="1">
      <alignment horizontal="center" vertical="center"/>
      <protection/>
    </xf>
    <xf numFmtId="0" fontId="51" fillId="0" borderId="0" xfId="64" applyFont="1" applyFill="1" applyAlignment="1" applyProtection="1">
      <alignment horizontal="center"/>
      <protection/>
    </xf>
    <xf numFmtId="0" fontId="31" fillId="26" borderId="38" xfId="65" applyFont="1" applyFill="1" applyBorder="1" applyAlignment="1" applyProtection="1">
      <alignment horizontal="center" vertical="center"/>
      <protection/>
    </xf>
    <xf numFmtId="0" fontId="31" fillId="26" borderId="33" xfId="65" applyFont="1" applyFill="1" applyBorder="1" applyAlignment="1" applyProtection="1">
      <alignment horizontal="center" vertical="center"/>
      <protection/>
    </xf>
    <xf numFmtId="0" fontId="31" fillId="26" borderId="39" xfId="65" applyFont="1" applyFill="1" applyBorder="1" applyAlignment="1" applyProtection="1">
      <alignment horizontal="center" vertical="center"/>
      <protection/>
    </xf>
    <xf numFmtId="38" fontId="30" fillId="0" borderId="10" xfId="49" applyFont="1" applyBorder="1" applyAlignment="1" applyProtection="1">
      <alignment horizontal="center" vertical="center"/>
      <protection/>
    </xf>
    <xf numFmtId="187" fontId="30" fillId="0" borderId="10" xfId="0" applyNumberFormat="1" applyFont="1" applyBorder="1" applyAlignment="1" applyProtection="1">
      <alignment horizontal="right" vertical="center" shrinkToFit="1"/>
      <protection/>
    </xf>
    <xf numFmtId="0" fontId="31" fillId="0" borderId="10" xfId="65" applyFont="1" applyBorder="1" applyAlignment="1" applyProtection="1">
      <alignment horizontal="center" vertical="center"/>
      <protection/>
    </xf>
    <xf numFmtId="0" fontId="31" fillId="0" borderId="10" xfId="65" applyFont="1" applyBorder="1" applyAlignment="1" applyProtection="1">
      <alignment horizontal="left" vertical="center"/>
      <protection/>
    </xf>
    <xf numFmtId="0" fontId="32" fillId="0" borderId="11" xfId="65" applyFont="1" applyBorder="1" applyAlignment="1" applyProtection="1">
      <alignment horizontal="center" vertical="center"/>
      <protection/>
    </xf>
    <xf numFmtId="185" fontId="31" fillId="0" borderId="29" xfId="65" applyNumberFormat="1" applyFont="1" applyFill="1" applyBorder="1" applyAlignment="1">
      <alignment vertical="center"/>
      <protection/>
    </xf>
    <xf numFmtId="185" fontId="31" fillId="0" borderId="28" xfId="65" applyNumberFormat="1" applyFont="1" applyFill="1" applyBorder="1" applyAlignment="1">
      <alignment vertical="center"/>
      <protection/>
    </xf>
    <xf numFmtId="0" fontId="31" fillId="0" borderId="10" xfId="65" applyFont="1" applyBorder="1" applyAlignment="1">
      <alignment vertical="center"/>
      <protection/>
    </xf>
    <xf numFmtId="188" fontId="31" fillId="0" borderId="24" xfId="65" applyNumberFormat="1" applyFont="1" applyFill="1" applyBorder="1" applyAlignment="1">
      <alignment horizontal="right" vertical="center"/>
      <protection/>
    </xf>
    <xf numFmtId="185" fontId="31" fillId="0" borderId="40" xfId="65" applyNumberFormat="1" applyFont="1" applyFill="1" applyBorder="1" applyAlignment="1">
      <alignment vertical="center"/>
      <protection/>
    </xf>
    <xf numFmtId="188" fontId="31" fillId="0" borderId="40" xfId="65" applyNumberFormat="1" applyFont="1" applyFill="1" applyBorder="1" applyAlignment="1">
      <alignment horizontal="right" vertical="center"/>
      <protection/>
    </xf>
    <xf numFmtId="0" fontId="30" fillId="0" borderId="17" xfId="65" applyFont="1" applyBorder="1" applyAlignment="1">
      <alignment vertical="center" textRotation="255"/>
      <protection/>
    </xf>
    <xf numFmtId="188" fontId="31" fillId="0" borderId="17" xfId="65" applyNumberFormat="1" applyFont="1" applyBorder="1" applyAlignment="1">
      <alignment vertical="center"/>
      <protection/>
    </xf>
    <xf numFmtId="188" fontId="31" fillId="0" borderId="17" xfId="65" applyNumberFormat="1" applyFont="1" applyBorder="1" applyAlignment="1" applyProtection="1">
      <alignment horizontal="right" vertical="center"/>
      <protection locked="0"/>
    </xf>
    <xf numFmtId="0" fontId="31" fillId="0" borderId="19" xfId="65" applyFont="1" applyFill="1" applyBorder="1" applyAlignment="1">
      <alignment vertical="center"/>
      <protection/>
    </xf>
    <xf numFmtId="185" fontId="31" fillId="0" borderId="12" xfId="65" applyNumberFormat="1" applyFont="1" applyFill="1" applyBorder="1" applyAlignment="1">
      <alignment vertical="center"/>
      <protection/>
    </xf>
    <xf numFmtId="0" fontId="50" fillId="0" borderId="0" xfId="65" applyFont="1" applyFill="1" applyAlignment="1" applyProtection="1">
      <alignment vertical="center"/>
      <protection locked="0"/>
    </xf>
    <xf numFmtId="0" fontId="47" fillId="0" borderId="41" xfId="64" applyFont="1" applyFill="1" applyBorder="1" applyAlignment="1" applyProtection="1">
      <alignment horizontal="center" vertical="center" wrapText="1"/>
      <protection/>
    </xf>
    <xf numFmtId="0" fontId="47" fillId="0" borderId="42" xfId="64" applyFont="1" applyFill="1" applyBorder="1" applyAlignment="1" applyProtection="1">
      <alignment horizontal="center" vertical="center"/>
      <protection/>
    </xf>
    <xf numFmtId="185" fontId="31" fillId="0" borderId="23" xfId="65" applyNumberFormat="1" applyFont="1" applyFill="1" applyBorder="1" applyAlignment="1">
      <alignment vertical="center"/>
      <protection/>
    </xf>
    <xf numFmtId="0" fontId="33" fillId="0" borderId="17" xfId="65" applyFont="1" applyBorder="1" applyAlignment="1">
      <alignment/>
      <protection/>
    </xf>
    <xf numFmtId="0" fontId="31" fillId="0" borderId="0" xfId="65" applyNumberFormat="1" applyFont="1" applyAlignment="1">
      <alignment vertical="center"/>
      <protection/>
    </xf>
    <xf numFmtId="0" fontId="31" fillId="0" borderId="0" xfId="65" applyFont="1" applyBorder="1" applyAlignment="1">
      <alignment horizontal="center" vertical="center"/>
      <protection/>
    </xf>
    <xf numFmtId="185" fontId="31" fillId="0" borderId="0" xfId="65" applyNumberFormat="1" applyFont="1" applyBorder="1" applyAlignment="1">
      <alignment vertical="center"/>
      <protection/>
    </xf>
    <xf numFmtId="38" fontId="31" fillId="0" borderId="17" xfId="65" applyNumberFormat="1" applyFont="1" applyBorder="1" applyAlignment="1">
      <alignment vertical="center"/>
      <protection/>
    </xf>
    <xf numFmtId="0" fontId="33" fillId="0" borderId="34" xfId="65" applyFont="1" applyBorder="1" applyAlignment="1">
      <alignment/>
      <protection/>
    </xf>
    <xf numFmtId="188" fontId="31" fillId="0" borderId="28" xfId="65" applyNumberFormat="1" applyFont="1" applyBorder="1" applyAlignment="1">
      <alignment vertical="center"/>
      <protection/>
    </xf>
    <xf numFmtId="192" fontId="31" fillId="0" borderId="28" xfId="65" applyNumberFormat="1" applyFont="1" applyBorder="1" applyAlignment="1">
      <alignment vertical="center"/>
      <protection/>
    </xf>
    <xf numFmtId="188" fontId="31" fillId="0" borderId="30" xfId="65" applyNumberFormat="1" applyFont="1" applyBorder="1" applyAlignment="1">
      <alignment vertical="center"/>
      <protection/>
    </xf>
    <xf numFmtId="185" fontId="31" fillId="0" borderId="43" xfId="65" applyNumberFormat="1" applyFont="1" applyFill="1" applyBorder="1" applyAlignment="1">
      <alignment vertical="center"/>
      <protection/>
    </xf>
    <xf numFmtId="188" fontId="25" fillId="0" borderId="43" xfId="0" applyNumberFormat="1" applyFont="1" applyFill="1" applyBorder="1" applyAlignment="1">
      <alignment vertical="center"/>
    </xf>
    <xf numFmtId="0" fontId="25" fillId="27" borderId="21" xfId="0" applyFont="1" applyFill="1" applyBorder="1" applyAlignment="1">
      <alignment vertical="center"/>
    </xf>
    <xf numFmtId="0" fontId="25" fillId="27" borderId="14" xfId="0" applyFont="1" applyFill="1" applyBorder="1" applyAlignment="1">
      <alignment vertical="center"/>
    </xf>
    <xf numFmtId="0" fontId="25" fillId="27" borderId="44" xfId="0" applyFont="1" applyFill="1" applyBorder="1" applyAlignment="1">
      <alignment vertical="center"/>
    </xf>
    <xf numFmtId="197" fontId="31" fillId="0" borderId="0" xfId="65" applyNumberFormat="1" applyFont="1" applyAlignment="1">
      <alignment vertical="center"/>
      <protection/>
    </xf>
    <xf numFmtId="0" fontId="39" fillId="0" borderId="19" xfId="64" applyFont="1" applyFill="1" applyBorder="1" applyAlignment="1" applyProtection="1">
      <alignment vertical="center" shrinkToFit="1"/>
      <protection locked="0"/>
    </xf>
    <xf numFmtId="0" fontId="39" fillId="0" borderId="0" xfId="64" applyFont="1" applyFill="1" applyBorder="1" applyAlignment="1" applyProtection="1">
      <alignment vertical="center" shrinkToFit="1"/>
      <protection locked="0"/>
    </xf>
    <xf numFmtId="0" fontId="39" fillId="0" borderId="45" xfId="64" applyFont="1" applyFill="1" applyBorder="1" applyAlignment="1" applyProtection="1">
      <alignment vertical="center" shrinkToFit="1"/>
      <protection locked="0"/>
    </xf>
    <xf numFmtId="195" fontId="39" fillId="0" borderId="0" xfId="64" applyNumberFormat="1" applyFont="1" applyFill="1" applyBorder="1" applyAlignment="1" applyProtection="1">
      <alignment horizontal="right" vertical="center"/>
      <protection locked="0"/>
    </xf>
    <xf numFmtId="0" fontId="43" fillId="0" borderId="19" xfId="64" applyFont="1" applyFill="1" applyBorder="1" applyAlignment="1" applyProtection="1">
      <alignment horizontal="center" vertical="center"/>
      <protection/>
    </xf>
    <xf numFmtId="0" fontId="43" fillId="0" borderId="45" xfId="64" applyFont="1" applyFill="1" applyBorder="1" applyAlignment="1" applyProtection="1">
      <alignment horizontal="center" vertical="center"/>
      <protection/>
    </xf>
    <xf numFmtId="0" fontId="39" fillId="0" borderId="0" xfId="64" applyFont="1" applyFill="1" applyBorder="1" applyAlignment="1" applyProtection="1">
      <alignment horizontal="center" vertical="center"/>
      <protection locked="0"/>
    </xf>
    <xf numFmtId="0" fontId="39" fillId="0" borderId="45" xfId="64" applyFont="1" applyFill="1" applyBorder="1" applyAlignment="1" applyProtection="1">
      <alignment horizontal="center" vertical="center"/>
      <protection locked="0"/>
    </xf>
    <xf numFmtId="195" fontId="43" fillId="0" borderId="10" xfId="64" applyNumberFormat="1" applyFont="1" applyFill="1" applyBorder="1" applyAlignment="1" applyProtection="1">
      <alignment horizontal="center" vertical="center"/>
      <protection/>
    </xf>
    <xf numFmtId="0" fontId="43" fillId="0" borderId="11" xfId="64" applyFont="1" applyFill="1" applyBorder="1" applyAlignment="1" applyProtection="1">
      <alignment horizontal="center" vertical="center"/>
      <protection/>
    </xf>
    <xf numFmtId="0" fontId="39" fillId="0" borderId="10" xfId="64" applyFont="1" applyFill="1" applyBorder="1" applyAlignment="1" applyProtection="1">
      <alignment vertical="center"/>
      <protection locked="0"/>
    </xf>
    <xf numFmtId="0" fontId="39" fillId="0" borderId="11" xfId="64" applyFont="1" applyFill="1" applyBorder="1" applyAlignment="1" applyProtection="1">
      <alignment vertical="center"/>
      <protection locked="0"/>
    </xf>
    <xf numFmtId="195" fontId="39" fillId="0" borderId="34" xfId="64" applyNumberFormat="1" applyFont="1" applyFill="1" applyBorder="1" applyAlignment="1" applyProtection="1">
      <alignment horizontal="right" vertical="center"/>
      <protection locked="0"/>
    </xf>
    <xf numFmtId="0" fontId="39" fillId="0" borderId="10" xfId="64" applyFont="1" applyFill="1" applyBorder="1" applyAlignment="1" applyProtection="1">
      <alignment horizontal="center" vertical="center" shrinkToFit="1"/>
      <protection/>
    </xf>
    <xf numFmtId="0" fontId="14" fillId="0" borderId="10" xfId="64" applyFill="1" applyBorder="1" applyAlignment="1" applyProtection="1">
      <alignment vertical="center"/>
      <protection/>
    </xf>
    <xf numFmtId="0" fontId="39" fillId="0" borderId="46" xfId="64" applyFont="1" applyFill="1" applyBorder="1" applyAlignment="1" applyProtection="1">
      <alignment vertical="center" shrinkToFit="1"/>
      <protection locked="0"/>
    </xf>
    <xf numFmtId="0" fontId="14" fillId="0" borderId="17" xfId="64" applyFill="1" applyBorder="1" applyAlignment="1" applyProtection="1">
      <alignment vertical="center" shrinkToFit="1"/>
      <protection locked="0"/>
    </xf>
    <xf numFmtId="0" fontId="14" fillId="0" borderId="47" xfId="64" applyFill="1" applyBorder="1" applyAlignment="1" applyProtection="1">
      <alignment vertical="center" shrinkToFit="1"/>
      <protection locked="0"/>
    </xf>
    <xf numFmtId="55" fontId="45" fillId="26" borderId="26" xfId="64" applyNumberFormat="1" applyFont="1" applyFill="1" applyBorder="1" applyAlignment="1" applyProtection="1">
      <alignment horizontal="center" vertical="center"/>
      <protection/>
    </xf>
    <xf numFmtId="55" fontId="45" fillId="26" borderId="10" xfId="64" applyNumberFormat="1" applyFont="1" applyFill="1" applyBorder="1" applyAlignment="1" applyProtection="1">
      <alignment horizontal="center" vertical="center"/>
      <protection/>
    </xf>
    <xf numFmtId="55" fontId="45" fillId="26" borderId="11" xfId="64" applyNumberFormat="1" applyFont="1" applyFill="1" applyBorder="1" applyAlignment="1" applyProtection="1">
      <alignment horizontal="center" vertical="center"/>
      <protection/>
    </xf>
    <xf numFmtId="0" fontId="52" fillId="0" borderId="12" xfId="64" applyFont="1" applyBorder="1" applyAlignment="1" applyProtection="1">
      <alignment horizontal="center" vertical="center"/>
      <protection/>
    </xf>
    <xf numFmtId="213" fontId="41" fillId="0" borderId="12" xfId="64" applyNumberFormat="1" applyFont="1" applyFill="1" applyBorder="1" applyAlignment="1" applyProtection="1">
      <alignment horizontal="center" vertical="center"/>
      <protection locked="0"/>
    </xf>
    <xf numFmtId="213" fontId="41" fillId="0" borderId="48" xfId="64" applyNumberFormat="1" applyFont="1" applyFill="1" applyBorder="1" applyAlignment="1" applyProtection="1">
      <alignment horizontal="center" vertical="center"/>
      <protection locked="0"/>
    </xf>
    <xf numFmtId="0" fontId="43" fillId="0" borderId="49" xfId="64" applyFont="1" applyFill="1" applyBorder="1" applyAlignment="1" applyProtection="1">
      <alignment horizontal="center" vertical="center"/>
      <protection/>
    </xf>
    <xf numFmtId="0" fontId="43" fillId="0" borderId="36" xfId="64" applyFont="1" applyFill="1" applyBorder="1" applyAlignment="1" applyProtection="1">
      <alignment horizontal="center" vertical="center"/>
      <protection/>
    </xf>
    <xf numFmtId="0" fontId="43" fillId="0" borderId="50" xfId="64" applyFont="1" applyFill="1" applyBorder="1" applyAlignment="1" applyProtection="1">
      <alignment horizontal="center" vertical="center"/>
      <protection/>
    </xf>
    <xf numFmtId="0" fontId="43" fillId="0" borderId="12" xfId="64" applyFont="1" applyFill="1" applyBorder="1" applyAlignment="1" applyProtection="1">
      <alignment horizontal="center" vertical="center"/>
      <protection/>
    </xf>
    <xf numFmtId="0" fontId="40" fillId="0" borderId="0" xfId="64" applyFont="1" applyFill="1" applyBorder="1" applyAlignment="1" applyProtection="1">
      <alignment vertical="center"/>
      <protection locked="0"/>
    </xf>
    <xf numFmtId="0" fontId="14" fillId="0" borderId="0" xfId="64" applyFill="1" applyAlignment="1" applyProtection="1">
      <alignment vertical="center"/>
      <protection locked="0"/>
    </xf>
    <xf numFmtId="56" fontId="42" fillId="21" borderId="41" xfId="64" applyNumberFormat="1" applyFont="1" applyFill="1" applyBorder="1" applyAlignment="1" applyProtection="1">
      <alignment horizontal="center" vertical="center" shrinkToFit="1"/>
      <protection/>
    </xf>
    <xf numFmtId="0" fontId="42" fillId="21" borderId="41" xfId="64" applyFont="1" applyFill="1" applyBorder="1" applyAlignment="1" applyProtection="1">
      <alignment horizontal="center" vertical="center" shrinkToFit="1"/>
      <protection/>
    </xf>
    <xf numFmtId="208" fontId="41" fillId="0" borderId="51" xfId="49" applyNumberFormat="1" applyFont="1" applyFill="1" applyBorder="1" applyAlignment="1" applyProtection="1">
      <alignment horizontal="center" vertical="center"/>
      <protection/>
    </xf>
    <xf numFmtId="208" fontId="41" fillId="0" borderId="52" xfId="49" applyNumberFormat="1" applyFont="1" applyFill="1" applyBorder="1" applyAlignment="1" applyProtection="1">
      <alignment horizontal="center" vertical="center"/>
      <protection/>
    </xf>
    <xf numFmtId="0" fontId="53" fillId="0" borderId="51" xfId="64" applyFont="1" applyFill="1" applyBorder="1" applyAlignment="1" applyProtection="1">
      <alignment horizontal="center" vertical="center" wrapText="1"/>
      <protection locked="0"/>
    </xf>
    <xf numFmtId="0" fontId="53" fillId="0" borderId="53" xfId="64" applyFont="1" applyFill="1" applyBorder="1" applyAlignment="1" applyProtection="1">
      <alignment horizontal="center" vertical="center" wrapText="1"/>
      <protection locked="0"/>
    </xf>
    <xf numFmtId="0" fontId="53" fillId="0" borderId="54" xfId="64" applyFont="1" applyFill="1" applyBorder="1" applyAlignment="1" applyProtection="1">
      <alignment horizontal="center" vertical="center" wrapText="1"/>
      <protection locked="0"/>
    </xf>
    <xf numFmtId="0" fontId="43" fillId="0" borderId="46" xfId="64" applyFont="1" applyFill="1" applyBorder="1" applyAlignment="1" applyProtection="1">
      <alignment horizontal="center" vertical="center"/>
      <protection/>
    </xf>
    <xf numFmtId="0" fontId="43" fillId="0" borderId="47" xfId="64" applyFont="1" applyFill="1" applyBorder="1" applyAlignment="1" applyProtection="1">
      <alignment horizontal="center" vertical="center"/>
      <protection/>
    </xf>
    <xf numFmtId="0" fontId="14" fillId="0" borderId="0" xfId="64" applyFill="1" applyBorder="1" applyAlignment="1" applyProtection="1">
      <alignment vertical="center" shrinkToFit="1"/>
      <protection locked="0"/>
    </xf>
    <xf numFmtId="0" fontId="14" fillId="0" borderId="45" xfId="64" applyFill="1" applyBorder="1" applyAlignment="1" applyProtection="1">
      <alignment vertical="center" shrinkToFit="1"/>
      <protection locked="0"/>
    </xf>
    <xf numFmtId="0" fontId="39" fillId="0" borderId="49" xfId="64" applyFont="1" applyFill="1" applyBorder="1" applyAlignment="1" applyProtection="1">
      <alignment vertical="center"/>
      <protection locked="0"/>
    </xf>
    <xf numFmtId="0" fontId="14" fillId="0" borderId="34" xfId="64" applyFill="1" applyBorder="1" applyAlignment="1" applyProtection="1">
      <alignment vertical="center"/>
      <protection locked="0"/>
    </xf>
    <xf numFmtId="0" fontId="14" fillId="0" borderId="36" xfId="64" applyFill="1" applyBorder="1" applyAlignment="1" applyProtection="1">
      <alignment vertical="center"/>
      <protection locked="0"/>
    </xf>
    <xf numFmtId="0" fontId="41" fillId="0" borderId="12" xfId="64" applyFont="1" applyFill="1" applyBorder="1" applyAlignment="1" applyProtection="1">
      <alignment horizontal="left" vertical="center" indent="1"/>
      <protection locked="0"/>
    </xf>
    <xf numFmtId="0" fontId="41" fillId="0" borderId="48" xfId="64" applyFont="1" applyFill="1" applyBorder="1" applyAlignment="1" applyProtection="1">
      <alignment horizontal="left" vertical="center" indent="1"/>
      <protection locked="0"/>
    </xf>
    <xf numFmtId="0" fontId="43" fillId="0" borderId="55" xfId="64" applyFont="1" applyFill="1" applyBorder="1" applyAlignment="1" applyProtection="1">
      <alignment horizontal="center" vertical="center"/>
      <protection/>
    </xf>
    <xf numFmtId="0" fontId="43" fillId="0" borderId="37" xfId="64" applyFont="1" applyFill="1" applyBorder="1" applyAlignment="1" applyProtection="1">
      <alignment horizontal="center" vertical="center"/>
      <protection/>
    </xf>
    <xf numFmtId="219" fontId="41" fillId="26" borderId="26" xfId="49" applyNumberFormat="1" applyFont="1" applyFill="1" applyBorder="1" applyAlignment="1" applyProtection="1">
      <alignment horizontal="center" vertical="center"/>
      <protection/>
    </xf>
    <xf numFmtId="219" fontId="41" fillId="26" borderId="10" xfId="49" applyNumberFormat="1" applyFont="1" applyFill="1" applyBorder="1" applyAlignment="1" applyProtection="1">
      <alignment horizontal="center" vertical="center"/>
      <protection/>
    </xf>
    <xf numFmtId="219" fontId="41" fillId="26" borderId="56" xfId="49" applyNumberFormat="1" applyFont="1" applyFill="1" applyBorder="1" applyAlignment="1" applyProtection="1">
      <alignment horizontal="center" vertical="center"/>
      <protection/>
    </xf>
    <xf numFmtId="219" fontId="41" fillId="26" borderId="51" xfId="49" applyNumberFormat="1" applyFont="1" applyFill="1" applyBorder="1" applyAlignment="1" applyProtection="1">
      <alignment horizontal="center" vertical="center"/>
      <protection/>
    </xf>
    <xf numFmtId="219" fontId="41" fillId="26" borderId="53" xfId="49" applyNumberFormat="1" applyFont="1" applyFill="1" applyBorder="1" applyAlignment="1" applyProtection="1">
      <alignment horizontal="center" vertical="center"/>
      <protection/>
    </xf>
    <xf numFmtId="219" fontId="41" fillId="26" borderId="52" xfId="49" applyNumberFormat="1" applyFont="1" applyFill="1" applyBorder="1" applyAlignment="1" applyProtection="1">
      <alignment horizontal="center" vertical="center"/>
      <protection/>
    </xf>
    <xf numFmtId="0" fontId="52" fillId="0" borderId="26" xfId="64" applyFont="1" applyBorder="1" applyAlignment="1" applyProtection="1">
      <alignment horizontal="center" vertical="center" wrapText="1"/>
      <protection/>
    </xf>
    <xf numFmtId="0" fontId="52" fillId="0" borderId="11" xfId="64" applyFont="1" applyBorder="1" applyAlignment="1" applyProtection="1">
      <alignment horizontal="center" vertical="center" wrapText="1"/>
      <protection/>
    </xf>
    <xf numFmtId="0" fontId="40" fillId="0" borderId="0" xfId="64" applyFont="1" applyFill="1" applyBorder="1" applyAlignment="1" applyProtection="1">
      <alignment horizontal="center" vertical="center"/>
      <protection/>
    </xf>
    <xf numFmtId="0" fontId="41" fillId="0" borderId="0" xfId="64" applyFont="1" applyFill="1" applyAlignment="1" applyProtection="1">
      <alignment horizontal="center" vertical="center"/>
      <protection/>
    </xf>
    <xf numFmtId="218" fontId="41" fillId="26" borderId="12" xfId="64" applyNumberFormat="1" applyFont="1" applyFill="1" applyBorder="1" applyAlignment="1" applyProtection="1">
      <alignment horizontal="center" vertical="center"/>
      <protection/>
    </xf>
    <xf numFmtId="0" fontId="41" fillId="0" borderId="12" xfId="64" applyNumberFormat="1" applyFont="1" applyFill="1" applyBorder="1" applyAlignment="1" applyProtection="1">
      <alignment horizontal="center" vertical="center"/>
      <protection locked="0"/>
    </xf>
    <xf numFmtId="0" fontId="41" fillId="0" borderId="48" xfId="64" applyNumberFormat="1" applyFont="1" applyFill="1" applyBorder="1" applyAlignment="1" applyProtection="1">
      <alignment horizontal="center" vertical="center"/>
      <protection locked="0"/>
    </xf>
    <xf numFmtId="0" fontId="41" fillId="0" borderId="12" xfId="64" applyFont="1" applyFill="1" applyBorder="1" applyAlignment="1" applyProtection="1">
      <alignment horizontal="center" vertical="center"/>
      <protection locked="0"/>
    </xf>
    <xf numFmtId="187" fontId="39" fillId="0" borderId="0" xfId="64" applyNumberFormat="1" applyFont="1" applyFill="1" applyBorder="1" applyAlignment="1" applyProtection="1">
      <alignment horizontal="right"/>
      <protection locked="0"/>
    </xf>
    <xf numFmtId="0" fontId="39" fillId="0" borderId="10" xfId="64" applyFont="1" applyFill="1" applyBorder="1" applyAlignment="1" applyProtection="1">
      <alignment horizontal="center" vertical="center"/>
      <protection/>
    </xf>
    <xf numFmtId="0" fontId="42" fillId="0" borderId="0" xfId="64" applyFont="1" applyAlignment="1" applyProtection="1">
      <alignment horizontal="right" vertical="center"/>
      <protection/>
    </xf>
    <xf numFmtId="195" fontId="42" fillId="21" borderId="57" xfId="64" applyNumberFormat="1" applyFont="1" applyFill="1" applyBorder="1" applyAlignment="1" applyProtection="1">
      <alignment horizontal="center" vertical="center"/>
      <protection/>
    </xf>
    <xf numFmtId="195" fontId="42" fillId="21" borderId="41" xfId="64" applyNumberFormat="1" applyFont="1" applyFill="1" applyBorder="1" applyAlignment="1" applyProtection="1">
      <alignment horizontal="center" vertical="center"/>
      <protection/>
    </xf>
    <xf numFmtId="0" fontId="39" fillId="0" borderId="57" xfId="64" applyFont="1" applyFill="1" applyBorder="1" applyAlignment="1" applyProtection="1">
      <alignment horizontal="center" vertical="center"/>
      <protection/>
    </xf>
    <xf numFmtId="0" fontId="39" fillId="0" borderId="58" xfId="64" applyFont="1" applyFill="1" applyBorder="1" applyAlignment="1" applyProtection="1">
      <alignment horizontal="center" vertical="center"/>
      <protection/>
    </xf>
    <xf numFmtId="187" fontId="42" fillId="0" borderId="57" xfId="64" applyNumberFormat="1" applyFont="1" applyFill="1" applyBorder="1" applyAlignment="1" applyProtection="1">
      <alignment horizontal="center" vertical="center" shrinkToFit="1"/>
      <protection locked="0"/>
    </xf>
    <xf numFmtId="187" fontId="42" fillId="0" borderId="41" xfId="64" applyNumberFormat="1" applyFont="1" applyFill="1" applyBorder="1" applyAlignment="1" applyProtection="1">
      <alignment horizontal="center" vertical="center" shrinkToFit="1"/>
      <protection locked="0"/>
    </xf>
    <xf numFmtId="187" fontId="42" fillId="0" borderId="58" xfId="64" applyNumberFormat="1" applyFont="1" applyFill="1" applyBorder="1" applyAlignment="1" applyProtection="1">
      <alignment horizontal="center" vertical="center" shrinkToFit="1"/>
      <protection locked="0"/>
    </xf>
    <xf numFmtId="0" fontId="46" fillId="0" borderId="17" xfId="65" applyFont="1" applyBorder="1" applyAlignment="1" applyProtection="1">
      <alignment horizontal="left" vertical="center"/>
      <protection/>
    </xf>
    <xf numFmtId="0" fontId="43" fillId="0" borderId="59" xfId="64" applyFont="1" applyFill="1" applyBorder="1" applyAlignment="1" applyProtection="1">
      <alignment horizontal="center" vertical="center"/>
      <protection/>
    </xf>
    <xf numFmtId="0" fontId="43" fillId="0" borderId="60" xfId="64" applyFont="1" applyFill="1" applyBorder="1" applyAlignment="1" applyProtection="1">
      <alignment horizontal="center" vertical="center"/>
      <protection/>
    </xf>
    <xf numFmtId="0" fontId="43" fillId="0" borderId="61" xfId="64" applyFont="1" applyFill="1" applyBorder="1" applyAlignment="1" applyProtection="1">
      <alignment horizontal="center" vertical="center"/>
      <protection/>
    </xf>
    <xf numFmtId="0" fontId="52" fillId="0" borderId="26" xfId="64" applyFont="1" applyFill="1" applyBorder="1" applyAlignment="1" applyProtection="1">
      <alignment horizontal="center" vertical="center" wrapText="1"/>
      <protection/>
    </xf>
    <xf numFmtId="0" fontId="52" fillId="0" borderId="11" xfId="64" applyFont="1" applyFill="1" applyBorder="1" applyAlignment="1" applyProtection="1">
      <alignment horizontal="center" vertical="center" wrapText="1"/>
      <protection/>
    </xf>
    <xf numFmtId="0" fontId="52" fillId="0" borderId="51" xfId="64" applyFont="1" applyFill="1" applyBorder="1" applyAlignment="1" applyProtection="1">
      <alignment horizontal="center" vertical="center" wrapText="1"/>
      <protection/>
    </xf>
    <xf numFmtId="0" fontId="52" fillId="0" borderId="52" xfId="64" applyFont="1" applyFill="1" applyBorder="1" applyAlignment="1" applyProtection="1">
      <alignment horizontal="center" vertical="center" wrapText="1"/>
      <protection/>
    </xf>
    <xf numFmtId="219" fontId="41" fillId="26" borderId="11" xfId="49" applyNumberFormat="1" applyFont="1" applyFill="1" applyBorder="1" applyAlignment="1" applyProtection="1">
      <alignment horizontal="center" vertical="center"/>
      <protection/>
    </xf>
    <xf numFmtId="0" fontId="50" fillId="0" borderId="21" xfId="65" applyFont="1" applyFill="1" applyBorder="1" applyAlignment="1" applyProtection="1">
      <alignment horizontal="left" vertical="center"/>
      <protection locked="0"/>
    </xf>
    <xf numFmtId="0" fontId="50" fillId="0" borderId="14" xfId="65" applyFont="1" applyFill="1" applyBorder="1" applyAlignment="1" applyProtection="1">
      <alignment horizontal="left" vertical="center"/>
      <protection locked="0"/>
    </xf>
    <xf numFmtId="0" fontId="50" fillId="0" borderId="44" xfId="65" applyFont="1" applyFill="1" applyBorder="1" applyAlignment="1" applyProtection="1">
      <alignment horizontal="left" vertical="center"/>
      <protection locked="0"/>
    </xf>
    <xf numFmtId="185" fontId="31" fillId="0" borderId="28" xfId="65" applyNumberFormat="1" applyFont="1" applyFill="1" applyBorder="1" applyAlignment="1">
      <alignment horizontal="center" vertical="center"/>
      <protection/>
    </xf>
    <xf numFmtId="185" fontId="31" fillId="0" borderId="21" xfId="65" applyNumberFormat="1" applyFont="1" applyFill="1" applyBorder="1" applyAlignment="1">
      <alignment horizontal="left" vertical="center"/>
      <protection/>
    </xf>
    <xf numFmtId="185" fontId="31" fillId="0" borderId="14" xfId="65" applyNumberFormat="1" applyFont="1" applyFill="1" applyBorder="1" applyAlignment="1">
      <alignment horizontal="left" vertical="center"/>
      <protection/>
    </xf>
    <xf numFmtId="185" fontId="31" fillId="0" borderId="15" xfId="65" applyNumberFormat="1" applyFont="1" applyFill="1" applyBorder="1" applyAlignment="1">
      <alignment horizontal="left" vertical="center"/>
      <protection/>
    </xf>
    <xf numFmtId="38" fontId="31" fillId="0" borderId="21" xfId="49" applyFont="1" applyFill="1" applyBorder="1" applyAlignment="1">
      <alignment horizontal="right" vertical="center"/>
    </xf>
    <xf numFmtId="38" fontId="31" fillId="0" borderId="14" xfId="49" applyFont="1" applyFill="1" applyBorder="1" applyAlignment="1">
      <alignment horizontal="right" vertical="center"/>
    </xf>
    <xf numFmtId="38" fontId="31" fillId="0" borderId="15" xfId="49" applyFont="1" applyFill="1" applyBorder="1" applyAlignment="1">
      <alignment horizontal="right" vertical="center"/>
    </xf>
    <xf numFmtId="198" fontId="31" fillId="0" borderId="62" xfId="65" applyNumberFormat="1" applyFont="1" applyFill="1" applyBorder="1" applyAlignment="1">
      <alignment horizontal="right" vertical="center"/>
      <protection/>
    </xf>
    <xf numFmtId="0" fontId="50" fillId="0" borderId="15" xfId="65" applyFont="1" applyFill="1" applyBorder="1" applyAlignment="1" applyProtection="1">
      <alignment horizontal="left" vertical="center"/>
      <protection locked="0"/>
    </xf>
    <xf numFmtId="0" fontId="31" fillId="0" borderId="22" xfId="65" applyFont="1" applyBorder="1" applyAlignment="1" applyProtection="1">
      <alignment horizontal="center" vertical="center"/>
      <protection locked="0"/>
    </xf>
    <xf numFmtId="0" fontId="31" fillId="0" borderId="33" xfId="65" applyFont="1" applyBorder="1" applyAlignment="1" applyProtection="1">
      <alignment horizontal="center" vertical="center"/>
      <protection locked="0"/>
    </xf>
    <xf numFmtId="0" fontId="31" fillId="0" borderId="63" xfId="65" applyFont="1" applyBorder="1" applyAlignment="1" applyProtection="1">
      <alignment horizontal="center" vertical="center"/>
      <protection locked="0"/>
    </xf>
    <xf numFmtId="0" fontId="31" fillId="0" borderId="38" xfId="65" applyFont="1" applyBorder="1" applyAlignment="1" applyProtection="1">
      <alignment horizontal="center" vertical="center"/>
      <protection locked="0"/>
    </xf>
    <xf numFmtId="0" fontId="31" fillId="0" borderId="24" xfId="65" applyFont="1" applyBorder="1" applyAlignment="1" applyProtection="1">
      <alignment vertical="center"/>
      <protection locked="0"/>
    </xf>
    <xf numFmtId="0" fontId="31" fillId="0" borderId="10" xfId="65" applyFont="1" applyBorder="1" applyAlignment="1" applyProtection="1">
      <alignment vertical="center"/>
      <protection locked="0"/>
    </xf>
    <xf numFmtId="0" fontId="31" fillId="0" borderId="64" xfId="65" applyFont="1" applyBorder="1" applyAlignment="1" applyProtection="1">
      <alignment vertical="center"/>
      <protection locked="0"/>
    </xf>
    <xf numFmtId="198" fontId="31" fillId="0" borderId="31" xfId="65" applyNumberFormat="1" applyFont="1" applyFill="1" applyBorder="1" applyAlignment="1">
      <alignment horizontal="right" vertical="center"/>
      <protection/>
    </xf>
    <xf numFmtId="198" fontId="31" fillId="0" borderId="30" xfId="65" applyNumberFormat="1" applyFont="1" applyFill="1" applyBorder="1" applyAlignment="1">
      <alignment horizontal="right" vertical="center"/>
      <protection/>
    </xf>
    <xf numFmtId="0" fontId="31" fillId="0" borderId="65" xfId="65" applyFont="1" applyBorder="1" applyAlignment="1" applyProtection="1">
      <alignment horizontal="center" vertical="center"/>
      <protection/>
    </xf>
    <xf numFmtId="0" fontId="31" fillId="0" borderId="66" xfId="65" applyFont="1" applyBorder="1" applyAlignment="1" applyProtection="1">
      <alignment horizontal="center" vertical="center"/>
      <protection/>
    </xf>
    <xf numFmtId="0" fontId="31" fillId="0" borderId="67" xfId="65" applyFont="1" applyBorder="1" applyAlignment="1" applyProtection="1">
      <alignment horizontal="center" vertical="center"/>
      <protection/>
    </xf>
    <xf numFmtId="0" fontId="31" fillId="0" borderId="23" xfId="65" applyFont="1" applyBorder="1" applyAlignment="1" applyProtection="1">
      <alignment horizontal="center" vertical="center"/>
      <protection/>
    </xf>
    <xf numFmtId="0" fontId="31" fillId="0" borderId="68" xfId="65" applyFont="1" applyBorder="1" applyAlignment="1" applyProtection="1">
      <alignment horizontal="center" vertical="center"/>
      <protection/>
    </xf>
    <xf numFmtId="0" fontId="31" fillId="0" borderId="69" xfId="65" applyFont="1" applyBorder="1" applyAlignment="1" applyProtection="1">
      <alignment horizontal="center" vertical="center"/>
      <protection/>
    </xf>
    <xf numFmtId="0" fontId="31" fillId="0" borderId="11" xfId="65" applyFont="1" applyBorder="1" applyAlignment="1" applyProtection="1">
      <alignment vertical="center"/>
      <protection locked="0"/>
    </xf>
    <xf numFmtId="185" fontId="26" fillId="24" borderId="31" xfId="65" applyNumberFormat="1" applyFont="1" applyFill="1" applyBorder="1" applyAlignment="1" applyProtection="1">
      <alignment horizontal="center" vertical="center"/>
      <protection/>
    </xf>
    <xf numFmtId="38" fontId="31" fillId="0" borderId="24" xfId="49" applyFont="1" applyFill="1" applyBorder="1" applyAlignment="1">
      <alignment horizontal="right" vertical="center"/>
    </xf>
    <xf numFmtId="38" fontId="31" fillId="0" borderId="10" xfId="49" applyFont="1" applyFill="1" applyBorder="1" applyAlignment="1">
      <alignment horizontal="right" vertical="center"/>
    </xf>
    <xf numFmtId="38" fontId="31" fillId="0" borderId="64" xfId="49" applyFont="1" applyFill="1" applyBorder="1" applyAlignment="1">
      <alignment horizontal="right" vertical="center"/>
    </xf>
    <xf numFmtId="198" fontId="31" fillId="0" borderId="31" xfId="65" applyNumberFormat="1" applyFont="1" applyFill="1" applyBorder="1" applyAlignment="1" applyProtection="1">
      <alignment horizontal="right" vertical="center"/>
      <protection/>
    </xf>
    <xf numFmtId="0" fontId="31" fillId="0" borderId="24" xfId="65" applyFont="1" applyBorder="1" applyAlignment="1" applyProtection="1">
      <alignment vertical="center"/>
      <protection/>
    </xf>
    <xf numFmtId="0" fontId="31" fillId="0" borderId="10" xfId="65" applyFont="1" applyBorder="1" applyAlignment="1" applyProtection="1">
      <alignment vertical="center"/>
      <protection/>
    </xf>
    <xf numFmtId="0" fontId="31" fillId="0" borderId="11" xfId="65" applyFont="1" applyBorder="1" applyAlignment="1" applyProtection="1">
      <alignment vertical="center"/>
      <protection/>
    </xf>
    <xf numFmtId="0" fontId="31" fillId="0" borderId="64" xfId="65" applyFont="1" applyBorder="1" applyAlignment="1" applyProtection="1">
      <alignment vertical="center"/>
      <protection/>
    </xf>
    <xf numFmtId="0" fontId="36" fillId="17" borderId="0" xfId="65" applyFont="1" applyFill="1" applyAlignment="1" applyProtection="1">
      <alignment horizontal="center" vertical="center"/>
      <protection/>
    </xf>
    <xf numFmtId="38" fontId="31" fillId="26" borderId="70" xfId="49" applyFont="1" applyFill="1" applyBorder="1" applyAlignment="1" applyProtection="1">
      <alignment horizontal="right" vertical="center"/>
      <protection/>
    </xf>
    <xf numFmtId="38" fontId="31" fillId="26" borderId="71" xfId="49" applyFont="1" applyFill="1" applyBorder="1" applyAlignment="1" applyProtection="1">
      <alignment horizontal="right" vertical="center"/>
      <protection/>
    </xf>
    <xf numFmtId="38" fontId="31" fillId="26" borderId="22" xfId="49" applyFont="1" applyFill="1" applyBorder="1" applyAlignment="1" applyProtection="1">
      <alignment horizontal="right" vertical="center"/>
      <protection/>
    </xf>
    <xf numFmtId="38" fontId="31" fillId="26" borderId="33" xfId="49" applyFont="1" applyFill="1" applyBorder="1" applyAlignment="1" applyProtection="1">
      <alignment horizontal="right" vertical="center"/>
      <protection/>
    </xf>
    <xf numFmtId="0" fontId="26" fillId="24" borderId="46" xfId="65" applyFont="1" applyFill="1" applyBorder="1" applyAlignment="1" applyProtection="1">
      <alignment horizontal="center" vertical="center"/>
      <protection/>
    </xf>
    <xf numFmtId="0" fontId="26" fillId="24" borderId="17" xfId="65" applyFont="1" applyFill="1" applyBorder="1" applyAlignment="1" applyProtection="1">
      <alignment horizontal="center" vertical="center"/>
      <protection/>
    </xf>
    <xf numFmtId="0" fontId="26" fillId="24" borderId="72" xfId="65" applyFont="1" applyFill="1" applyBorder="1" applyAlignment="1" applyProtection="1">
      <alignment horizontal="center" vertical="center"/>
      <protection/>
    </xf>
    <xf numFmtId="0" fontId="26" fillId="24" borderId="49" xfId="65" applyFont="1" applyFill="1" applyBorder="1" applyAlignment="1" applyProtection="1">
      <alignment horizontal="center" vertical="center"/>
      <protection/>
    </xf>
    <xf numFmtId="0" fontId="26" fillId="24" borderId="34" xfId="65" applyFont="1" applyFill="1" applyBorder="1" applyAlignment="1" applyProtection="1">
      <alignment horizontal="center" vertical="center"/>
      <protection/>
    </xf>
    <xf numFmtId="0" fontId="26" fillId="24" borderId="73" xfId="65" applyFont="1" applyFill="1" applyBorder="1" applyAlignment="1" applyProtection="1">
      <alignment horizontal="center" vertical="center"/>
      <protection/>
    </xf>
    <xf numFmtId="0" fontId="31" fillId="0" borderId="23" xfId="65" applyFont="1" applyFill="1" applyBorder="1" applyAlignment="1" applyProtection="1">
      <alignment horizontal="center" vertical="center"/>
      <protection/>
    </xf>
    <xf numFmtId="0" fontId="31" fillId="0" borderId="68" xfId="65" applyFont="1" applyFill="1" applyBorder="1" applyAlignment="1" applyProtection="1">
      <alignment horizontal="center" vertical="center"/>
      <protection/>
    </xf>
    <xf numFmtId="0" fontId="31" fillId="0" borderId="69" xfId="65" applyFont="1" applyFill="1" applyBorder="1" applyAlignment="1" applyProtection="1">
      <alignment horizontal="center" vertical="center"/>
      <protection/>
    </xf>
    <xf numFmtId="202" fontId="31" fillId="26" borderId="22" xfId="65" applyNumberFormat="1" applyFont="1" applyFill="1" applyBorder="1" applyAlignment="1" applyProtection="1">
      <alignment horizontal="right" vertical="center"/>
      <protection/>
    </xf>
    <xf numFmtId="202" fontId="31" fillId="26" borderId="33" xfId="65" applyNumberFormat="1" applyFont="1" applyFill="1" applyBorder="1" applyAlignment="1" applyProtection="1">
      <alignment horizontal="right" vertical="center"/>
      <protection/>
    </xf>
    <xf numFmtId="202" fontId="31" fillId="26" borderId="38" xfId="65" applyNumberFormat="1" applyFont="1" applyFill="1" applyBorder="1" applyAlignment="1" applyProtection="1">
      <alignment horizontal="right" vertical="center"/>
      <protection/>
    </xf>
    <xf numFmtId="38" fontId="31" fillId="26" borderId="22" xfId="65" applyNumberFormat="1" applyFont="1" applyFill="1" applyBorder="1" applyAlignment="1" applyProtection="1">
      <alignment horizontal="right" vertical="center"/>
      <protection/>
    </xf>
    <xf numFmtId="0" fontId="31" fillId="26" borderId="33" xfId="65" applyFont="1" applyFill="1" applyBorder="1" applyAlignment="1" applyProtection="1">
      <alignment horizontal="right" vertical="center"/>
      <protection/>
    </xf>
    <xf numFmtId="0" fontId="31" fillId="26" borderId="38" xfId="65" applyFont="1" applyFill="1" applyBorder="1" applyAlignment="1" applyProtection="1">
      <alignment horizontal="right" vertical="center"/>
      <protection/>
    </xf>
    <xf numFmtId="38" fontId="31" fillId="0" borderId="23" xfId="49" applyFont="1" applyFill="1" applyBorder="1" applyAlignment="1">
      <alignment horizontal="right" vertical="center"/>
    </xf>
    <xf numFmtId="38" fontId="31" fillId="0" borderId="68" xfId="49" applyFont="1" applyFill="1" applyBorder="1" applyAlignment="1">
      <alignment horizontal="right" vertical="center"/>
    </xf>
    <xf numFmtId="38" fontId="31" fillId="0" borderId="69" xfId="49" applyFont="1" applyFill="1" applyBorder="1" applyAlignment="1">
      <alignment horizontal="right" vertical="center"/>
    </xf>
    <xf numFmtId="38" fontId="31" fillId="0" borderId="22" xfId="49" applyFont="1" applyBorder="1" applyAlignment="1">
      <alignment horizontal="right" vertical="center"/>
    </xf>
    <xf numFmtId="38" fontId="31" fillId="0" borderId="33" xfId="49" applyFont="1" applyBorder="1" applyAlignment="1">
      <alignment horizontal="right" vertical="center"/>
    </xf>
    <xf numFmtId="38" fontId="31" fillId="0" borderId="38" xfId="49" applyFont="1" applyBorder="1" applyAlignment="1">
      <alignment horizontal="right" vertical="center"/>
    </xf>
    <xf numFmtId="38" fontId="31" fillId="0" borderId="24" xfId="49" applyFont="1" applyBorder="1" applyAlignment="1" applyProtection="1">
      <alignment horizontal="right" vertical="center"/>
      <protection/>
    </xf>
    <xf numFmtId="38" fontId="31" fillId="0" borderId="10" xfId="49" applyFont="1" applyBorder="1" applyAlignment="1" applyProtection="1">
      <alignment horizontal="right" vertical="center"/>
      <protection/>
    </xf>
    <xf numFmtId="38" fontId="31" fillId="0" borderId="64" xfId="49" applyFont="1" applyBorder="1" applyAlignment="1" applyProtection="1">
      <alignment horizontal="right" vertical="center"/>
      <protection/>
    </xf>
    <xf numFmtId="38" fontId="31" fillId="0" borderId="24" xfId="49" applyFont="1" applyBorder="1" applyAlignment="1">
      <alignment horizontal="right" vertical="center"/>
    </xf>
    <xf numFmtId="38" fontId="31" fillId="0" borderId="10" xfId="49" applyFont="1" applyBorder="1" applyAlignment="1">
      <alignment horizontal="right" vertical="center"/>
    </xf>
    <xf numFmtId="38" fontId="31" fillId="0" borderId="64" xfId="49" applyFont="1" applyBorder="1" applyAlignment="1">
      <alignment horizontal="right" vertical="center"/>
    </xf>
    <xf numFmtId="0" fontId="31" fillId="0" borderId="21" xfId="65" applyFont="1" applyFill="1" applyBorder="1" applyAlignment="1" applyProtection="1">
      <alignment horizontal="left" vertical="center"/>
      <protection locked="0"/>
    </xf>
    <xf numFmtId="0" fontId="31" fillId="0" borderId="14" xfId="65" applyFont="1" applyFill="1" applyBorder="1" applyAlignment="1" applyProtection="1">
      <alignment horizontal="left" vertical="center"/>
      <protection locked="0"/>
    </xf>
    <xf numFmtId="0" fontId="31" fillId="0" borderId="15" xfId="65" applyFont="1" applyFill="1" applyBorder="1" applyAlignment="1" applyProtection="1">
      <alignment horizontal="left" vertical="center"/>
      <protection locked="0"/>
    </xf>
    <xf numFmtId="0" fontId="31" fillId="0" borderId="74" xfId="65" applyFont="1" applyBorder="1" applyAlignment="1" applyProtection="1">
      <alignment horizontal="center" vertical="center"/>
      <protection locked="0"/>
    </xf>
    <xf numFmtId="0" fontId="31" fillId="0" borderId="34" xfId="65" applyFont="1" applyBorder="1" applyAlignment="1" applyProtection="1">
      <alignment horizontal="center" vertical="center"/>
      <protection locked="0"/>
    </xf>
    <xf numFmtId="0" fontId="31" fillId="0" borderId="73" xfId="65" applyFont="1" applyBorder="1" applyAlignment="1" applyProtection="1">
      <alignment horizontal="center" vertical="center"/>
      <protection locked="0"/>
    </xf>
    <xf numFmtId="0" fontId="31" fillId="0" borderId="24" xfId="65" applyFont="1" applyFill="1" applyBorder="1" applyAlignment="1" applyProtection="1">
      <alignment horizontal="left" vertical="center"/>
      <protection locked="0"/>
    </xf>
    <xf numFmtId="0" fontId="31" fillId="0" borderId="10" xfId="65" applyFont="1" applyFill="1" applyBorder="1" applyAlignment="1" applyProtection="1">
      <alignment horizontal="left" vertical="center"/>
      <protection locked="0"/>
    </xf>
    <xf numFmtId="0" fontId="31" fillId="0" borderId="64" xfId="65" applyFont="1" applyFill="1" applyBorder="1" applyAlignment="1" applyProtection="1">
      <alignment horizontal="left" vertical="center"/>
      <protection locked="0"/>
    </xf>
    <xf numFmtId="0" fontId="31" fillId="0" borderId="21" xfId="65" applyFont="1" applyBorder="1" applyAlignment="1" applyProtection="1">
      <alignment horizontal="center" vertical="center"/>
      <protection locked="0"/>
    </xf>
    <xf numFmtId="0" fontId="31" fillId="0" borderId="14" xfId="65" applyFont="1" applyBorder="1" applyAlignment="1" applyProtection="1">
      <alignment horizontal="center" vertical="center"/>
      <protection locked="0"/>
    </xf>
    <xf numFmtId="0" fontId="31" fillId="0" borderId="15" xfId="65" applyFont="1" applyBorder="1" applyAlignment="1" applyProtection="1">
      <alignment horizontal="center" vertical="center"/>
      <protection locked="0"/>
    </xf>
    <xf numFmtId="0" fontId="31" fillId="0" borderId="23" xfId="65" applyFont="1" applyFill="1" applyBorder="1" applyAlignment="1" applyProtection="1">
      <alignment horizontal="left" vertical="center"/>
      <protection locked="0"/>
    </xf>
    <xf numFmtId="0" fontId="31" fillId="0" borderId="68" xfId="65" applyFont="1" applyFill="1" applyBorder="1" applyAlignment="1" applyProtection="1">
      <alignment horizontal="left" vertical="center"/>
      <protection locked="0"/>
    </xf>
    <xf numFmtId="0" fontId="31" fillId="0" borderId="69" xfId="65" applyFont="1" applyFill="1" applyBorder="1" applyAlignment="1" applyProtection="1">
      <alignment horizontal="left" vertical="center"/>
      <protection locked="0"/>
    </xf>
    <xf numFmtId="198" fontId="31" fillId="0" borderId="28" xfId="65" applyNumberFormat="1" applyFont="1" applyFill="1" applyBorder="1" applyAlignment="1">
      <alignment horizontal="right" vertical="center"/>
      <protection/>
    </xf>
    <xf numFmtId="198" fontId="31" fillId="0" borderId="29" xfId="65" applyNumberFormat="1" applyFont="1" applyFill="1" applyBorder="1" applyAlignment="1">
      <alignment horizontal="right" vertical="center"/>
      <protection/>
    </xf>
    <xf numFmtId="198" fontId="31" fillId="0" borderId="75" xfId="65" applyNumberFormat="1" applyFont="1" applyFill="1" applyBorder="1" applyAlignment="1">
      <alignment horizontal="right" vertical="center"/>
      <protection/>
    </xf>
    <xf numFmtId="0" fontId="31" fillId="0" borderId="76" xfId="65" applyFont="1" applyFill="1" applyBorder="1" applyAlignment="1" applyProtection="1">
      <alignment horizontal="left" vertical="center"/>
      <protection locked="0"/>
    </xf>
    <xf numFmtId="0" fontId="31" fillId="0" borderId="16" xfId="65" applyFont="1" applyFill="1" applyBorder="1" applyAlignment="1" applyProtection="1">
      <alignment horizontal="left" vertical="center"/>
      <protection locked="0"/>
    </xf>
    <xf numFmtId="0" fontId="31" fillId="0" borderId="77" xfId="65" applyFont="1" applyFill="1" applyBorder="1" applyAlignment="1" applyProtection="1">
      <alignment horizontal="left" vertical="center"/>
      <protection locked="0"/>
    </xf>
    <xf numFmtId="0" fontId="31" fillId="0" borderId="22" xfId="65" applyFont="1" applyFill="1" applyBorder="1" applyAlignment="1" applyProtection="1">
      <alignment horizontal="left" vertical="center"/>
      <protection locked="0"/>
    </xf>
    <xf numFmtId="0" fontId="31" fillId="0" borderId="33" xfId="65" applyFont="1" applyFill="1" applyBorder="1" applyAlignment="1" applyProtection="1">
      <alignment horizontal="left" vertical="center"/>
      <protection locked="0"/>
    </xf>
    <xf numFmtId="0" fontId="31" fillId="0" borderId="38" xfId="65" applyFont="1" applyFill="1" applyBorder="1" applyAlignment="1" applyProtection="1">
      <alignment horizontal="left" vertical="center"/>
      <protection locked="0"/>
    </xf>
    <xf numFmtId="0" fontId="31" fillId="0" borderId="24" xfId="0" applyFont="1" applyFill="1" applyBorder="1" applyAlignment="1" applyProtection="1">
      <alignment horizontal="left" vertical="center"/>
      <protection locked="0"/>
    </xf>
    <xf numFmtId="0" fontId="31" fillId="0" borderId="10" xfId="0" applyFont="1" applyFill="1" applyBorder="1" applyAlignment="1" applyProtection="1">
      <alignment horizontal="left" vertical="center"/>
      <protection locked="0"/>
    </xf>
    <xf numFmtId="0" fontId="31" fillId="0" borderId="64" xfId="0" applyFont="1" applyFill="1" applyBorder="1" applyAlignment="1" applyProtection="1">
      <alignment horizontal="left" vertical="center"/>
      <protection locked="0"/>
    </xf>
    <xf numFmtId="0" fontId="50" fillId="0" borderId="22" xfId="65" applyFont="1" applyFill="1" applyBorder="1" applyAlignment="1" applyProtection="1">
      <alignment horizontal="left" vertical="center"/>
      <protection locked="0"/>
    </xf>
    <xf numFmtId="0" fontId="50" fillId="0" borderId="33" xfId="65" applyFont="1" applyFill="1" applyBorder="1" applyAlignment="1" applyProtection="1">
      <alignment horizontal="left" vertical="center"/>
      <protection locked="0"/>
    </xf>
    <xf numFmtId="0" fontId="50" fillId="0" borderId="38" xfId="65" applyFont="1" applyFill="1" applyBorder="1" applyAlignment="1" applyProtection="1">
      <alignment horizontal="left" vertical="center"/>
      <protection locked="0"/>
    </xf>
    <xf numFmtId="0" fontId="31" fillId="0" borderId="76" xfId="0" applyFont="1" applyFill="1" applyBorder="1" applyAlignment="1" applyProtection="1">
      <alignment horizontal="right" vertical="center"/>
      <protection locked="0"/>
    </xf>
    <xf numFmtId="0" fontId="31" fillId="0" borderId="16" xfId="0" applyFont="1" applyFill="1" applyBorder="1" applyAlignment="1" applyProtection="1">
      <alignment horizontal="right" vertical="center"/>
      <protection locked="0"/>
    </xf>
    <xf numFmtId="0" fontId="31" fillId="0" borderId="77" xfId="0" applyFont="1" applyFill="1" applyBorder="1" applyAlignment="1" applyProtection="1">
      <alignment horizontal="right" vertical="center"/>
      <protection locked="0"/>
    </xf>
    <xf numFmtId="0" fontId="31" fillId="0" borderId="23" xfId="0" applyFont="1" applyFill="1" applyBorder="1" applyAlignment="1" applyProtection="1">
      <alignment horizontal="right" vertical="center"/>
      <protection locked="0"/>
    </xf>
    <xf numFmtId="0" fontId="31" fillId="0" borderId="68" xfId="0" applyFont="1" applyFill="1" applyBorder="1" applyAlignment="1" applyProtection="1">
      <alignment horizontal="right" vertical="center"/>
      <protection locked="0"/>
    </xf>
    <xf numFmtId="0" fontId="31" fillId="0" borderId="69" xfId="0" applyFont="1" applyFill="1" applyBorder="1" applyAlignment="1" applyProtection="1">
      <alignment horizontal="right" vertical="center"/>
      <protection locked="0"/>
    </xf>
    <xf numFmtId="0" fontId="31" fillId="0" borderId="22" xfId="65" applyFont="1" applyFill="1" applyBorder="1" applyAlignment="1" applyProtection="1">
      <alignment horizontal="left" vertical="center" wrapText="1"/>
      <protection locked="0"/>
    </xf>
    <xf numFmtId="0" fontId="31" fillId="0" borderId="33" xfId="65" applyFont="1" applyFill="1" applyBorder="1" applyAlignment="1" applyProtection="1">
      <alignment horizontal="left" vertical="center" wrapText="1"/>
      <protection locked="0"/>
    </xf>
    <xf numFmtId="0" fontId="31" fillId="0" borderId="38" xfId="65" applyFont="1" applyFill="1" applyBorder="1" applyAlignment="1" applyProtection="1">
      <alignment horizontal="left" vertical="center" wrapText="1"/>
      <protection locked="0"/>
    </xf>
    <xf numFmtId="0" fontId="31" fillId="0" borderId="23" xfId="65" applyFont="1" applyFill="1" applyBorder="1" applyAlignment="1" applyProtection="1">
      <alignment horizontal="left" vertical="center" wrapText="1"/>
      <protection locked="0"/>
    </xf>
    <xf numFmtId="0" fontId="31" fillId="0" borderId="68" xfId="65" applyFont="1" applyFill="1" applyBorder="1" applyAlignment="1" applyProtection="1">
      <alignment horizontal="left" vertical="center" wrapText="1"/>
      <protection locked="0"/>
    </xf>
    <xf numFmtId="0" fontId="31" fillId="0" borderId="69" xfId="65" applyFont="1" applyFill="1" applyBorder="1" applyAlignment="1" applyProtection="1">
      <alignment horizontal="left" vertical="center" wrapText="1"/>
      <protection locked="0"/>
    </xf>
    <xf numFmtId="0" fontId="31" fillId="0" borderId="11" xfId="65" applyFont="1" applyFill="1" applyBorder="1" applyAlignment="1" applyProtection="1">
      <alignment horizontal="left" vertical="center"/>
      <protection locked="0"/>
    </xf>
    <xf numFmtId="0" fontId="31" fillId="0" borderId="44" xfId="65" applyFont="1" applyFill="1" applyBorder="1" applyAlignment="1" applyProtection="1">
      <alignment horizontal="left" vertical="center"/>
      <protection locked="0"/>
    </xf>
    <xf numFmtId="0" fontId="31" fillId="0" borderId="22" xfId="65" applyFont="1" applyFill="1" applyBorder="1" applyAlignment="1" applyProtection="1">
      <alignment horizontal="center" vertical="center"/>
      <protection locked="0"/>
    </xf>
    <xf numFmtId="0" fontId="31" fillId="0" borderId="33" xfId="65" applyFont="1" applyFill="1" applyBorder="1" applyAlignment="1" applyProtection="1">
      <alignment horizontal="center" vertical="center"/>
      <protection locked="0"/>
    </xf>
    <xf numFmtId="0" fontId="31" fillId="0" borderId="38" xfId="65" applyFont="1" applyFill="1" applyBorder="1" applyAlignment="1" applyProtection="1">
      <alignment horizontal="center" vertical="center"/>
      <protection locked="0"/>
    </xf>
    <xf numFmtId="0" fontId="31" fillId="0" borderId="78" xfId="65" applyFont="1" applyFill="1" applyBorder="1" applyAlignment="1" applyProtection="1">
      <alignment horizontal="left" vertical="center"/>
      <protection locked="0"/>
    </xf>
    <xf numFmtId="0" fontId="31" fillId="0" borderId="63" xfId="65" applyFont="1" applyFill="1" applyBorder="1" applyAlignment="1" applyProtection="1">
      <alignment horizontal="center" vertical="center"/>
      <protection locked="0"/>
    </xf>
    <xf numFmtId="0" fontId="31" fillId="0" borderId="36" xfId="65" applyFont="1" applyBorder="1" applyAlignment="1" applyProtection="1">
      <alignment horizontal="center" vertical="center"/>
      <protection locked="0"/>
    </xf>
    <xf numFmtId="0" fontId="31" fillId="0" borderId="79" xfId="65" applyFont="1" applyFill="1" applyBorder="1" applyAlignment="1" applyProtection="1">
      <alignment horizontal="left" vertical="center"/>
      <protection locked="0"/>
    </xf>
    <xf numFmtId="0" fontId="31" fillId="0" borderId="63" xfId="65" applyFont="1" applyFill="1" applyBorder="1" applyAlignment="1" applyProtection="1">
      <alignment horizontal="left" vertical="center"/>
      <protection locked="0"/>
    </xf>
    <xf numFmtId="0" fontId="50" fillId="0" borderId="63" xfId="65" applyFont="1" applyFill="1" applyBorder="1" applyAlignment="1" applyProtection="1">
      <alignment horizontal="left" vertical="center"/>
      <protection locked="0"/>
    </xf>
    <xf numFmtId="0" fontId="31" fillId="0" borderId="43" xfId="65" applyFont="1" applyFill="1" applyBorder="1" applyAlignment="1" applyProtection="1">
      <alignment horizontal="left" vertical="center"/>
      <protection locked="0"/>
    </xf>
    <xf numFmtId="0" fontId="31" fillId="0" borderId="80" xfId="65" applyFont="1" applyFill="1" applyBorder="1" applyAlignment="1" applyProtection="1">
      <alignment horizontal="left" vertical="center"/>
      <protection locked="0"/>
    </xf>
    <xf numFmtId="0" fontId="31" fillId="0" borderId="81" xfId="65" applyFont="1" applyFill="1" applyBorder="1" applyAlignment="1" applyProtection="1">
      <alignment horizontal="left" vertical="center"/>
      <protection locked="0"/>
    </xf>
    <xf numFmtId="0" fontId="31" fillId="0" borderId="82" xfId="65" applyFont="1" applyFill="1" applyBorder="1" applyAlignment="1" applyProtection="1">
      <alignment horizontal="left" vertical="center"/>
      <protection locked="0"/>
    </xf>
    <xf numFmtId="0" fontId="31" fillId="0" borderId="24" xfId="0" applyFont="1" applyFill="1" applyBorder="1" applyAlignment="1" applyProtection="1">
      <alignment horizontal="right" vertical="center"/>
      <protection locked="0"/>
    </xf>
    <xf numFmtId="0" fontId="31" fillId="0" borderId="10" xfId="0" applyFont="1" applyFill="1" applyBorder="1" applyAlignment="1" applyProtection="1">
      <alignment horizontal="right" vertical="center"/>
      <protection locked="0"/>
    </xf>
    <xf numFmtId="0" fontId="31" fillId="0" borderId="64" xfId="0" applyFont="1" applyFill="1" applyBorder="1" applyAlignment="1" applyProtection="1">
      <alignment horizontal="right" vertical="center"/>
      <protection locked="0"/>
    </xf>
    <xf numFmtId="185" fontId="34" fillId="0" borderId="30" xfId="65" applyNumberFormat="1" applyFont="1" applyFill="1" applyBorder="1" applyAlignment="1" applyProtection="1">
      <alignment horizontal="center" vertical="center"/>
      <protection locked="0"/>
    </xf>
    <xf numFmtId="0" fontId="34" fillId="0" borderId="29" xfId="65" applyFont="1" applyFill="1" applyBorder="1" applyAlignment="1">
      <alignment horizontal="center" vertical="center"/>
      <protection/>
    </xf>
    <xf numFmtId="0" fontId="34" fillId="0" borderId="83" xfId="65" applyFont="1" applyFill="1" applyBorder="1" applyAlignment="1">
      <alignment horizontal="center" vertical="center"/>
      <protection/>
    </xf>
    <xf numFmtId="0" fontId="34" fillId="0" borderId="30" xfId="65" applyFont="1" applyFill="1" applyBorder="1" applyAlignment="1" applyProtection="1">
      <alignment horizontal="left" vertical="center"/>
      <protection locked="0"/>
    </xf>
    <xf numFmtId="0" fontId="34" fillId="0" borderId="84" xfId="65" applyFont="1" applyFill="1" applyBorder="1" applyAlignment="1" applyProtection="1">
      <alignment horizontal="left" vertical="center"/>
      <protection locked="0"/>
    </xf>
    <xf numFmtId="0" fontId="31" fillId="0" borderId="11" xfId="0" applyFont="1" applyFill="1" applyBorder="1" applyAlignment="1" applyProtection="1">
      <alignment horizontal="left" vertical="center"/>
      <protection locked="0"/>
    </xf>
    <xf numFmtId="0" fontId="31" fillId="0" borderId="11" xfId="0" applyFont="1" applyFill="1" applyBorder="1" applyAlignment="1" applyProtection="1">
      <alignment horizontal="right" vertical="center"/>
      <protection locked="0"/>
    </xf>
    <xf numFmtId="0" fontId="31" fillId="0" borderId="79" xfId="0" applyFont="1" applyFill="1" applyBorder="1" applyAlignment="1" applyProtection="1">
      <alignment horizontal="right" vertical="center"/>
      <protection locked="0"/>
    </xf>
    <xf numFmtId="0" fontId="31" fillId="0" borderId="78" xfId="0" applyFont="1" applyFill="1" applyBorder="1" applyAlignment="1" applyProtection="1">
      <alignment horizontal="right" vertical="center"/>
      <protection locked="0"/>
    </xf>
    <xf numFmtId="0" fontId="31" fillId="0" borderId="21" xfId="65" applyFont="1" applyFill="1" applyBorder="1" applyAlignment="1" applyProtection="1">
      <alignment horizontal="left" vertical="center" wrapText="1"/>
      <protection locked="0"/>
    </xf>
    <xf numFmtId="0" fontId="31" fillId="0" borderId="14" xfId="65" applyFont="1" applyFill="1" applyBorder="1" applyAlignment="1" applyProtection="1">
      <alignment horizontal="left" vertical="center" wrapText="1"/>
      <protection locked="0"/>
    </xf>
    <xf numFmtId="0" fontId="31" fillId="0" borderId="15" xfId="65" applyFont="1" applyFill="1" applyBorder="1" applyAlignment="1" applyProtection="1">
      <alignment horizontal="left" vertical="center" wrapText="1"/>
      <protection locked="0"/>
    </xf>
    <xf numFmtId="0" fontId="31" fillId="0" borderId="24" xfId="65" applyFont="1" applyFill="1" applyBorder="1" applyAlignment="1" applyProtection="1">
      <alignment horizontal="left" vertical="center" wrapText="1"/>
      <protection locked="0"/>
    </xf>
    <xf numFmtId="0" fontId="31" fillId="0" borderId="10" xfId="65" applyFont="1" applyFill="1" applyBorder="1" applyAlignment="1" applyProtection="1">
      <alignment horizontal="left" vertical="center" wrapText="1"/>
      <protection locked="0"/>
    </xf>
    <xf numFmtId="0" fontId="31" fillId="0" borderId="64" xfId="65" applyFont="1" applyFill="1" applyBorder="1" applyAlignment="1" applyProtection="1">
      <alignment horizontal="left" vertical="center" wrapText="1"/>
      <protection locked="0"/>
    </xf>
    <xf numFmtId="0" fontId="31" fillId="0" borderId="76" xfId="65" applyFont="1" applyFill="1" applyBorder="1" applyAlignment="1" applyProtection="1">
      <alignment horizontal="left" vertical="center" wrapText="1"/>
      <protection locked="0"/>
    </xf>
    <xf numFmtId="0" fontId="31" fillId="0" borderId="16" xfId="65" applyFont="1" applyFill="1" applyBorder="1" applyAlignment="1" applyProtection="1">
      <alignment horizontal="left" vertical="center" wrapText="1"/>
      <protection locked="0"/>
    </xf>
    <xf numFmtId="0" fontId="31" fillId="0" borderId="77" xfId="65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62" xfId="65" applyFont="1" applyFill="1" applyBorder="1" applyAlignment="1" applyProtection="1">
      <alignment horizontal="left" vertical="center"/>
      <protection locked="0"/>
    </xf>
    <xf numFmtId="0" fontId="31" fillId="0" borderId="28" xfId="65" applyFont="1" applyFill="1" applyBorder="1" applyAlignment="1" applyProtection="1">
      <alignment horizontal="left" vertical="center"/>
      <protection locked="0"/>
    </xf>
    <xf numFmtId="0" fontId="26" fillId="0" borderId="31" xfId="65" applyFont="1" applyFill="1" applyBorder="1" applyAlignment="1" applyProtection="1">
      <alignment horizontal="left" vertical="center"/>
      <protection locked="0"/>
    </xf>
    <xf numFmtId="0" fontId="31" fillId="0" borderId="28" xfId="65" applyFont="1" applyBorder="1" applyAlignment="1" applyProtection="1">
      <alignment vertical="center"/>
      <protection locked="0"/>
    </xf>
    <xf numFmtId="0" fontId="31" fillId="0" borderId="85" xfId="65" applyFont="1" applyBorder="1" applyAlignment="1" applyProtection="1">
      <alignment vertical="center"/>
      <protection locked="0"/>
    </xf>
    <xf numFmtId="0" fontId="31" fillId="0" borderId="85" xfId="65" applyFont="1" applyFill="1" applyBorder="1" applyAlignment="1" applyProtection="1">
      <alignment horizontal="left" vertical="center"/>
      <protection locked="0"/>
    </xf>
    <xf numFmtId="38" fontId="31" fillId="0" borderId="28" xfId="49" applyFont="1" applyFill="1" applyBorder="1" applyAlignment="1">
      <alignment horizontal="right" vertical="center"/>
    </xf>
    <xf numFmtId="0" fontId="31" fillId="0" borderId="29" xfId="65" applyFont="1" applyFill="1" applyBorder="1" applyAlignment="1" applyProtection="1">
      <alignment horizontal="left" vertical="center"/>
      <protection locked="0"/>
    </xf>
    <xf numFmtId="0" fontId="31" fillId="0" borderId="83" xfId="65" applyFont="1" applyFill="1" applyBorder="1" applyAlignment="1" applyProtection="1">
      <alignment horizontal="left" vertical="center"/>
      <protection locked="0"/>
    </xf>
    <xf numFmtId="0" fontId="31" fillId="0" borderId="29" xfId="65" applyFont="1" applyFill="1" applyBorder="1" applyAlignment="1">
      <alignment horizontal="center" vertical="center"/>
      <protection/>
    </xf>
    <xf numFmtId="0" fontId="31" fillId="0" borderId="30" xfId="65" applyFont="1" applyFill="1" applyBorder="1" applyAlignment="1">
      <alignment horizontal="center" vertical="center"/>
      <protection/>
    </xf>
    <xf numFmtId="185" fontId="31" fillId="0" borderId="29" xfId="65" applyNumberFormat="1" applyFont="1" applyFill="1" applyBorder="1" applyAlignment="1" applyProtection="1">
      <alignment horizontal="left" vertical="center"/>
      <protection locked="0"/>
    </xf>
    <xf numFmtId="185" fontId="31" fillId="0" borderId="28" xfId="65" applyNumberFormat="1" applyFont="1" applyFill="1" applyBorder="1" applyAlignment="1" applyProtection="1">
      <alignment horizontal="left" vertical="center"/>
      <protection locked="0"/>
    </xf>
    <xf numFmtId="0" fontId="31" fillId="0" borderId="46" xfId="65" applyFont="1" applyFill="1" applyBorder="1" applyAlignment="1">
      <alignment horizontal="center" vertical="center" wrapText="1"/>
      <protection/>
    </xf>
    <xf numFmtId="0" fontId="31" fillId="0" borderId="17" xfId="65" applyFont="1" applyFill="1" applyBorder="1" applyAlignment="1">
      <alignment horizontal="center" vertical="center"/>
      <protection/>
    </xf>
    <xf numFmtId="0" fontId="31" fillId="0" borderId="72" xfId="65" applyFont="1" applyFill="1" applyBorder="1" applyAlignment="1">
      <alignment horizontal="center" vertical="center"/>
      <protection/>
    </xf>
    <xf numFmtId="0" fontId="31" fillId="0" borderId="19" xfId="65" applyFont="1" applyFill="1" applyBorder="1" applyAlignment="1">
      <alignment horizontal="center" vertical="center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31" fillId="0" borderId="20" xfId="65" applyFont="1" applyFill="1" applyBorder="1" applyAlignment="1">
      <alignment horizontal="center" vertical="center"/>
      <protection/>
    </xf>
    <xf numFmtId="0" fontId="31" fillId="0" borderId="49" xfId="65" applyFont="1" applyFill="1" applyBorder="1" applyAlignment="1">
      <alignment horizontal="center" vertical="center"/>
      <protection/>
    </xf>
    <xf numFmtId="0" fontId="31" fillId="0" borderId="34" xfId="65" applyFont="1" applyFill="1" applyBorder="1" applyAlignment="1">
      <alignment horizontal="center" vertical="center"/>
      <protection/>
    </xf>
    <xf numFmtId="0" fontId="31" fillId="0" borderId="73" xfId="65" applyFont="1" applyFill="1" applyBorder="1" applyAlignment="1">
      <alignment horizontal="center" vertical="center"/>
      <protection/>
    </xf>
    <xf numFmtId="185" fontId="31" fillId="0" borderId="62" xfId="65" applyNumberFormat="1" applyFont="1" applyFill="1" applyBorder="1" applyAlignment="1">
      <alignment horizontal="center" vertical="center"/>
      <protection/>
    </xf>
    <xf numFmtId="0" fontId="31" fillId="0" borderId="86" xfId="65" applyFont="1" applyFill="1" applyBorder="1" applyAlignment="1">
      <alignment horizontal="center" vertical="center"/>
      <protection/>
    </xf>
    <xf numFmtId="0" fontId="31" fillId="0" borderId="87" xfId="65" applyFont="1" applyFill="1" applyBorder="1" applyAlignment="1">
      <alignment horizontal="center" vertical="center"/>
      <protection/>
    </xf>
    <xf numFmtId="0" fontId="31" fillId="0" borderId="28" xfId="65" applyFont="1" applyFill="1" applyBorder="1" applyAlignment="1">
      <alignment horizontal="left" vertical="center"/>
      <protection/>
    </xf>
    <xf numFmtId="0" fontId="31" fillId="0" borderId="28" xfId="65" applyFont="1" applyFill="1" applyBorder="1" applyAlignment="1">
      <alignment horizontal="center" vertical="center"/>
      <protection/>
    </xf>
    <xf numFmtId="0" fontId="31" fillId="0" borderId="29" xfId="65" applyFont="1" applyFill="1" applyBorder="1" applyAlignment="1">
      <alignment horizontal="left" vertical="center"/>
      <protection/>
    </xf>
    <xf numFmtId="0" fontId="31" fillId="0" borderId="62" xfId="65" applyFont="1" applyFill="1" applyBorder="1" applyAlignment="1">
      <alignment horizontal="left" vertical="center"/>
      <protection/>
    </xf>
    <xf numFmtId="0" fontId="26" fillId="24" borderId="24" xfId="65" applyFont="1" applyFill="1" applyBorder="1" applyAlignment="1">
      <alignment horizontal="center" vertical="center"/>
      <protection/>
    </xf>
    <xf numFmtId="0" fontId="26" fillId="24" borderId="10" xfId="65" applyFont="1" applyFill="1" applyBorder="1" applyAlignment="1">
      <alignment horizontal="center" vertical="center"/>
      <protection/>
    </xf>
    <xf numFmtId="0" fontId="26" fillId="24" borderId="64" xfId="65" applyFont="1" applyFill="1" applyBorder="1" applyAlignment="1">
      <alignment horizontal="center" vertical="center"/>
      <protection/>
    </xf>
    <xf numFmtId="185" fontId="31" fillId="0" borderId="29" xfId="65" applyNumberFormat="1" applyFont="1" applyFill="1" applyBorder="1" applyAlignment="1">
      <alignment horizontal="center" vertical="center"/>
      <protection/>
    </xf>
    <xf numFmtId="185" fontId="26" fillId="24" borderId="31" xfId="65" applyNumberFormat="1" applyFont="1" applyFill="1" applyBorder="1" applyAlignment="1">
      <alignment horizontal="center" vertical="center"/>
      <protection/>
    </xf>
    <xf numFmtId="0" fontId="31" fillId="0" borderId="22" xfId="65" applyFont="1" applyBorder="1" applyAlignment="1">
      <alignment vertical="center"/>
      <protection/>
    </xf>
    <xf numFmtId="0" fontId="31" fillId="0" borderId="33" xfId="65" applyFont="1" applyBorder="1" applyAlignment="1">
      <alignment vertical="center"/>
      <protection/>
    </xf>
    <xf numFmtId="0" fontId="31" fillId="0" borderId="38" xfId="65" applyFont="1" applyBorder="1" applyAlignment="1">
      <alignment vertical="center"/>
      <protection/>
    </xf>
    <xf numFmtId="0" fontId="31" fillId="0" borderId="23" xfId="65" applyFont="1" applyFill="1" applyBorder="1" applyAlignment="1">
      <alignment horizontal="center" vertical="center"/>
      <protection/>
    </xf>
    <xf numFmtId="0" fontId="31" fillId="0" borderId="69" xfId="65" applyFont="1" applyFill="1" applyBorder="1" applyAlignment="1">
      <alignment horizontal="center" vertical="center"/>
      <protection/>
    </xf>
    <xf numFmtId="0" fontId="31" fillId="0" borderId="21" xfId="65" applyFont="1" applyFill="1" applyBorder="1" applyAlignment="1">
      <alignment horizontal="center" vertical="center"/>
      <protection/>
    </xf>
    <xf numFmtId="0" fontId="31" fillId="0" borderId="15" xfId="65" applyFont="1" applyFill="1" applyBorder="1" applyAlignment="1">
      <alignment horizontal="center" vertical="center"/>
      <protection/>
    </xf>
    <xf numFmtId="0" fontId="31" fillId="0" borderId="21" xfId="65" applyFont="1" applyFill="1" applyBorder="1" applyAlignment="1">
      <alignment horizontal="left" vertical="center"/>
      <protection/>
    </xf>
    <xf numFmtId="0" fontId="31" fillId="0" borderId="14" xfId="65" applyFont="1" applyFill="1" applyBorder="1" applyAlignment="1">
      <alignment horizontal="left" vertical="center"/>
      <protection/>
    </xf>
    <xf numFmtId="0" fontId="31" fillId="0" borderId="15" xfId="65" applyFont="1" applyFill="1" applyBorder="1" applyAlignment="1">
      <alignment horizontal="left" vertical="center"/>
      <protection/>
    </xf>
    <xf numFmtId="0" fontId="31" fillId="0" borderId="23" xfId="65" applyFont="1" applyFill="1" applyBorder="1" applyAlignment="1">
      <alignment horizontal="left" vertical="center"/>
      <protection/>
    </xf>
    <xf numFmtId="0" fontId="31" fillId="0" borderId="68" xfId="65" applyFont="1" applyFill="1" applyBorder="1" applyAlignment="1">
      <alignment horizontal="left" vertical="center"/>
      <protection/>
    </xf>
    <xf numFmtId="0" fontId="31" fillId="0" borderId="69" xfId="65" applyFont="1" applyFill="1" applyBorder="1" applyAlignment="1">
      <alignment horizontal="left" vertical="center"/>
      <protection/>
    </xf>
    <xf numFmtId="0" fontId="26" fillId="24" borderId="26" xfId="0" applyFont="1" applyFill="1" applyBorder="1" applyAlignment="1" applyProtection="1">
      <alignment horizontal="center" vertical="center"/>
      <protection/>
    </xf>
    <xf numFmtId="0" fontId="26" fillId="24" borderId="10" xfId="0" applyFont="1" applyFill="1" applyBorder="1" applyAlignment="1" applyProtection="1">
      <alignment horizontal="center" vertical="center"/>
      <protection/>
    </xf>
    <xf numFmtId="0" fontId="26" fillId="24" borderId="11" xfId="0" applyFont="1" applyFill="1" applyBorder="1" applyAlignment="1" applyProtection="1">
      <alignment horizontal="center" vertical="center"/>
      <protection/>
    </xf>
    <xf numFmtId="0" fontId="32" fillId="0" borderId="26" xfId="65" applyFont="1" applyBorder="1" applyAlignment="1" applyProtection="1">
      <alignment horizontal="center" vertical="center"/>
      <protection/>
    </xf>
    <xf numFmtId="0" fontId="32" fillId="0" borderId="10" xfId="65" applyFont="1" applyBorder="1" applyAlignment="1" applyProtection="1">
      <alignment horizontal="center" vertical="center"/>
      <protection/>
    </xf>
    <xf numFmtId="0" fontId="32" fillId="0" borderId="64" xfId="65" applyFont="1" applyBorder="1" applyAlignment="1" applyProtection="1">
      <alignment horizontal="center" vertical="center"/>
      <protection/>
    </xf>
    <xf numFmtId="0" fontId="32" fillId="0" borderId="26" xfId="65" applyFont="1" applyBorder="1" applyAlignment="1" applyProtection="1">
      <alignment horizontal="center" vertical="center" wrapText="1"/>
      <protection/>
    </xf>
    <xf numFmtId="0" fontId="32" fillId="0" borderId="10" xfId="65" applyFont="1" applyBorder="1" applyAlignment="1" applyProtection="1">
      <alignment horizontal="center" vertical="center" wrapText="1"/>
      <protection/>
    </xf>
    <xf numFmtId="0" fontId="32" fillId="0" borderId="64" xfId="65" applyFont="1" applyBorder="1" applyAlignment="1" applyProtection="1">
      <alignment horizontal="center" vertical="center" wrapText="1"/>
      <protection/>
    </xf>
    <xf numFmtId="0" fontId="29" fillId="0" borderId="24" xfId="65" applyNumberFormat="1" applyFont="1" applyBorder="1" applyAlignment="1" applyProtection="1">
      <alignment horizontal="left" vertical="center"/>
      <protection/>
    </xf>
    <xf numFmtId="0" fontId="29" fillId="0" borderId="10" xfId="65" applyNumberFormat="1" applyFont="1" applyBorder="1" applyAlignment="1" applyProtection="1">
      <alignment horizontal="left" vertical="center"/>
      <protection/>
    </xf>
    <xf numFmtId="0" fontId="29" fillId="0" borderId="11" xfId="65" applyNumberFormat="1" applyFont="1" applyBorder="1" applyAlignment="1" applyProtection="1">
      <alignment horizontal="left" vertical="center"/>
      <protection/>
    </xf>
    <xf numFmtId="0" fontId="30" fillId="0" borderId="24" xfId="65" applyFont="1" applyBorder="1" applyAlignment="1" applyProtection="1">
      <alignment horizontal="center" vertical="center" shrinkToFit="1"/>
      <protection/>
    </xf>
    <xf numFmtId="0" fontId="30" fillId="0" borderId="10" xfId="65" applyFont="1" applyBorder="1" applyAlignment="1" applyProtection="1">
      <alignment horizontal="center" vertical="center" shrinkToFit="1"/>
      <protection/>
    </xf>
    <xf numFmtId="199" fontId="29" fillId="0" borderId="10" xfId="0" applyNumberFormat="1" applyFont="1" applyBorder="1" applyAlignment="1" applyProtection="1">
      <alignment horizontal="center" vertical="center" shrinkToFit="1"/>
      <protection/>
    </xf>
    <xf numFmtId="195" fontId="29" fillId="0" borderId="10" xfId="65" applyNumberFormat="1" applyFont="1" applyBorder="1" applyAlignment="1" applyProtection="1">
      <alignment horizontal="center" vertical="center"/>
      <protection/>
    </xf>
    <xf numFmtId="38" fontId="30" fillId="0" borderId="10" xfId="49" applyFont="1" applyBorder="1" applyAlignment="1" applyProtection="1">
      <alignment horizontal="center" vertical="center" wrapText="1"/>
      <protection/>
    </xf>
    <xf numFmtId="0" fontId="30" fillId="0" borderId="10" xfId="65" applyFont="1" applyBorder="1" applyAlignment="1" applyProtection="1">
      <alignment horizontal="center" vertical="center"/>
      <protection/>
    </xf>
    <xf numFmtId="0" fontId="31" fillId="0" borderId="76" xfId="65" applyFont="1" applyBorder="1" applyAlignment="1">
      <alignment horizontal="center" vertical="center"/>
      <protection/>
    </xf>
    <xf numFmtId="0" fontId="31" fillId="0" borderId="77" xfId="65" applyFont="1" applyBorder="1" applyAlignment="1">
      <alignment horizontal="center" vertical="center"/>
      <protection/>
    </xf>
    <xf numFmtId="185" fontId="26" fillId="24" borderId="24" xfId="65" applyNumberFormat="1" applyFont="1" applyFill="1" applyBorder="1" applyAlignment="1">
      <alignment horizontal="center" vertical="center"/>
      <protection/>
    </xf>
    <xf numFmtId="185" fontId="26" fillId="24" borderId="10" xfId="65" applyNumberFormat="1" applyFont="1" applyFill="1" applyBorder="1" applyAlignment="1">
      <alignment horizontal="center" vertical="center"/>
      <protection/>
    </xf>
    <xf numFmtId="185" fontId="26" fillId="24" borderId="64" xfId="65" applyNumberFormat="1" applyFont="1" applyFill="1" applyBorder="1" applyAlignment="1">
      <alignment horizontal="center" vertical="center"/>
      <protection/>
    </xf>
    <xf numFmtId="185" fontId="31" fillId="0" borderId="43" xfId="65" applyNumberFormat="1" applyFont="1" applyFill="1" applyBorder="1" applyAlignment="1">
      <alignment horizontal="left" vertical="center"/>
      <protection/>
    </xf>
    <xf numFmtId="185" fontId="31" fillId="0" borderId="80" xfId="65" applyNumberFormat="1" applyFont="1" applyFill="1" applyBorder="1" applyAlignment="1">
      <alignment horizontal="left" vertical="center"/>
      <protection/>
    </xf>
    <xf numFmtId="185" fontId="31" fillId="0" borderId="81" xfId="65" applyNumberFormat="1" applyFont="1" applyFill="1" applyBorder="1" applyAlignment="1">
      <alignment horizontal="left" vertical="center"/>
      <protection/>
    </xf>
    <xf numFmtId="38" fontId="31" fillId="0" borderId="22" xfId="49" applyFont="1" applyFill="1" applyBorder="1" applyAlignment="1">
      <alignment horizontal="right" vertical="center"/>
    </xf>
    <xf numFmtId="38" fontId="31" fillId="0" borderId="33" xfId="49" applyFont="1" applyFill="1" applyBorder="1" applyAlignment="1">
      <alignment horizontal="right" vertical="center"/>
    </xf>
    <xf numFmtId="38" fontId="31" fillId="0" borderId="38" xfId="49" applyFont="1" applyFill="1" applyBorder="1" applyAlignment="1">
      <alignment horizontal="right" vertical="center"/>
    </xf>
    <xf numFmtId="198" fontId="31" fillId="0" borderId="88" xfId="65" applyNumberFormat="1" applyFont="1" applyFill="1" applyBorder="1" applyAlignment="1">
      <alignment horizontal="right" vertical="center"/>
      <protection/>
    </xf>
    <xf numFmtId="38" fontId="31" fillId="0" borderId="24" xfId="65" applyNumberFormat="1" applyFont="1" applyFill="1" applyBorder="1" applyAlignment="1">
      <alignment horizontal="right" vertical="center"/>
      <protection/>
    </xf>
    <xf numFmtId="38" fontId="31" fillId="0" borderId="10" xfId="65" applyNumberFormat="1" applyFont="1" applyFill="1" applyBorder="1" applyAlignment="1">
      <alignment horizontal="right" vertical="center"/>
      <protection/>
    </xf>
    <xf numFmtId="38" fontId="31" fillId="0" borderId="64" xfId="65" applyNumberFormat="1" applyFont="1" applyFill="1" applyBorder="1" applyAlignment="1">
      <alignment horizontal="right" vertical="center"/>
      <protection/>
    </xf>
    <xf numFmtId="38" fontId="31" fillId="0" borderId="29" xfId="49" applyFont="1" applyFill="1" applyBorder="1" applyAlignment="1">
      <alignment horizontal="right" vertical="center"/>
    </xf>
    <xf numFmtId="38" fontId="29" fillId="0" borderId="24" xfId="49" applyFont="1" applyBorder="1" applyAlignment="1" applyProtection="1">
      <alignment horizontal="right" vertical="center"/>
      <protection/>
    </xf>
    <xf numFmtId="38" fontId="29" fillId="0" borderId="10" xfId="49" applyFont="1" applyBorder="1" applyAlignment="1" applyProtection="1">
      <alignment horizontal="right" vertical="center"/>
      <protection/>
    </xf>
    <xf numFmtId="0" fontId="29" fillId="0" borderId="24" xfId="65" applyFont="1" applyBorder="1" applyAlignment="1" applyProtection="1">
      <alignment horizontal="center" vertical="center"/>
      <protection/>
    </xf>
    <xf numFmtId="0" fontId="29" fillId="0" borderId="10" xfId="65" applyFont="1" applyBorder="1" applyAlignment="1" applyProtection="1">
      <alignment horizontal="center" vertical="center"/>
      <protection/>
    </xf>
    <xf numFmtId="0" fontId="29" fillId="0" borderId="11" xfId="65" applyFont="1" applyBorder="1" applyAlignment="1" applyProtection="1">
      <alignment horizontal="center" vertical="center"/>
      <protection/>
    </xf>
    <xf numFmtId="0" fontId="34" fillId="0" borderId="10" xfId="65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 applyProtection="1">
      <alignment horizontal="center" vertical="center"/>
      <protection locked="0"/>
    </xf>
    <xf numFmtId="0" fontId="31" fillId="0" borderId="31" xfId="65" applyFont="1" applyFill="1" applyBorder="1" applyAlignment="1" applyProtection="1">
      <alignment horizontal="left" vertical="center"/>
      <protection locked="0"/>
    </xf>
    <xf numFmtId="0" fontId="31" fillId="0" borderId="89" xfId="65" applyFont="1" applyFill="1" applyBorder="1" applyAlignment="1" applyProtection="1">
      <alignment horizontal="left" vertical="center"/>
      <protection locked="0"/>
    </xf>
    <xf numFmtId="0" fontId="31" fillId="0" borderId="90" xfId="65" applyFont="1" applyFill="1" applyBorder="1" applyAlignment="1" applyProtection="1">
      <alignment horizontal="left" vertical="center"/>
      <protection locked="0"/>
    </xf>
    <xf numFmtId="0" fontId="31" fillId="0" borderId="21" xfId="65" applyFont="1" applyFill="1" applyBorder="1" applyAlignment="1" applyProtection="1">
      <alignment horizontal="left" vertical="center" shrinkToFit="1"/>
      <protection locked="0"/>
    </xf>
    <xf numFmtId="0" fontId="31" fillId="0" borderId="14" xfId="65" applyFont="1" applyFill="1" applyBorder="1" applyAlignment="1" applyProtection="1">
      <alignment horizontal="left" vertical="center" shrinkToFit="1"/>
      <protection locked="0"/>
    </xf>
    <xf numFmtId="0" fontId="31" fillId="0" borderId="15" xfId="65" applyFont="1" applyFill="1" applyBorder="1" applyAlignment="1" applyProtection="1">
      <alignment horizontal="left" vertical="center" shrinkToFit="1"/>
      <protection locked="0"/>
    </xf>
    <xf numFmtId="0" fontId="31" fillId="0" borderId="44" xfId="0" applyFont="1" applyFill="1" applyBorder="1" applyAlignment="1" applyProtection="1">
      <alignment horizontal="left" vertical="center" wrapText="1"/>
      <protection locked="0"/>
    </xf>
    <xf numFmtId="0" fontId="35" fillId="0" borderId="21" xfId="65" applyFont="1" applyFill="1" applyBorder="1" applyAlignment="1" applyProtection="1">
      <alignment horizontal="left" vertical="center"/>
      <protection locked="0"/>
    </xf>
    <xf numFmtId="0" fontId="35" fillId="0" borderId="14" xfId="65" applyFont="1" applyFill="1" applyBorder="1" applyAlignment="1" applyProtection="1">
      <alignment horizontal="left" vertical="center"/>
      <protection locked="0"/>
    </xf>
    <xf numFmtId="0" fontId="35" fillId="0" borderId="15" xfId="65" applyFont="1" applyFill="1" applyBorder="1" applyAlignment="1" applyProtection="1">
      <alignment horizontal="left" vertical="center"/>
      <protection locked="0"/>
    </xf>
    <xf numFmtId="38" fontId="31" fillId="0" borderId="21" xfId="49" applyFont="1" applyFill="1" applyBorder="1" applyAlignment="1">
      <alignment horizontal="right" vertical="center" shrinkToFit="1"/>
    </xf>
    <xf numFmtId="38" fontId="31" fillId="0" borderId="14" xfId="49" applyFont="1" applyFill="1" applyBorder="1" applyAlignment="1">
      <alignment horizontal="right" vertical="center" shrinkToFit="1"/>
    </xf>
    <xf numFmtId="38" fontId="31" fillId="0" borderId="15" xfId="49" applyFont="1" applyFill="1" applyBorder="1" applyAlignment="1">
      <alignment horizontal="right" vertical="center" shrinkToFit="1"/>
    </xf>
    <xf numFmtId="38" fontId="31" fillId="0" borderId="76" xfId="49" applyFont="1" applyFill="1" applyBorder="1" applyAlignment="1">
      <alignment horizontal="right" vertical="center"/>
    </xf>
    <xf numFmtId="38" fontId="31" fillId="0" borderId="16" xfId="49" applyFont="1" applyFill="1" applyBorder="1" applyAlignment="1">
      <alignment horizontal="right" vertical="center"/>
    </xf>
    <xf numFmtId="38" fontId="31" fillId="0" borderId="77" xfId="49" applyFont="1" applyFill="1" applyBorder="1" applyAlignment="1">
      <alignment horizontal="right" vertical="center"/>
    </xf>
    <xf numFmtId="198" fontId="31" fillId="0" borderId="23" xfId="65" applyNumberFormat="1" applyFont="1" applyFill="1" applyBorder="1" applyAlignment="1">
      <alignment horizontal="right" vertical="center"/>
      <protection/>
    </xf>
    <xf numFmtId="198" fontId="31" fillId="0" borderId="68" xfId="65" applyNumberFormat="1" applyFont="1" applyFill="1" applyBorder="1" applyAlignment="1">
      <alignment horizontal="right" vertical="center"/>
      <protection/>
    </xf>
    <xf numFmtId="198" fontId="31" fillId="0" borderId="69" xfId="65" applyNumberFormat="1" applyFont="1" applyFill="1" applyBorder="1" applyAlignment="1">
      <alignment horizontal="right" vertical="center"/>
      <protection/>
    </xf>
    <xf numFmtId="198" fontId="31" fillId="0" borderId="76" xfId="65" applyNumberFormat="1" applyFont="1" applyFill="1" applyBorder="1" applyAlignment="1">
      <alignment horizontal="right" vertical="center"/>
      <protection/>
    </xf>
    <xf numFmtId="198" fontId="31" fillId="0" borderId="16" xfId="65" applyNumberFormat="1" applyFont="1" applyFill="1" applyBorder="1" applyAlignment="1">
      <alignment horizontal="right" vertical="center"/>
      <protection/>
    </xf>
    <xf numFmtId="198" fontId="31" fillId="0" borderId="77" xfId="65" applyNumberFormat="1" applyFont="1" applyFill="1" applyBorder="1" applyAlignment="1">
      <alignment horizontal="right" vertical="center"/>
      <protection/>
    </xf>
    <xf numFmtId="185" fontId="31" fillId="0" borderId="22" xfId="65" applyNumberFormat="1" applyFont="1" applyFill="1" applyBorder="1" applyAlignment="1">
      <alignment horizontal="left" vertical="center"/>
      <protection/>
    </xf>
    <xf numFmtId="185" fontId="31" fillId="0" borderId="33" xfId="65" applyNumberFormat="1" applyFont="1" applyFill="1" applyBorder="1" applyAlignment="1">
      <alignment horizontal="left" vertical="center"/>
      <protection/>
    </xf>
    <xf numFmtId="185" fontId="31" fillId="0" borderId="38" xfId="65" applyNumberFormat="1" applyFont="1" applyFill="1" applyBorder="1" applyAlignment="1">
      <alignment horizontal="left" vertical="center"/>
      <protection/>
    </xf>
    <xf numFmtId="0" fontId="31" fillId="0" borderId="29" xfId="0" applyFont="1" applyFill="1" applyBorder="1" applyAlignment="1">
      <alignment horizontal="left" vertical="center"/>
    </xf>
    <xf numFmtId="38" fontId="31" fillId="0" borderId="43" xfId="49" applyFont="1" applyFill="1" applyBorder="1" applyAlignment="1">
      <alignment horizontal="right" vertical="center"/>
    </xf>
    <xf numFmtId="38" fontId="31" fillId="0" borderId="80" xfId="49" applyFont="1" applyFill="1" applyBorder="1" applyAlignment="1">
      <alignment horizontal="right" vertical="center"/>
    </xf>
    <xf numFmtId="38" fontId="31" fillId="0" borderId="81" xfId="49" applyFont="1" applyFill="1" applyBorder="1" applyAlignment="1">
      <alignment horizontal="right" vertical="center"/>
    </xf>
    <xf numFmtId="0" fontId="31" fillId="0" borderId="40" xfId="65" applyFont="1" applyFill="1" applyBorder="1" applyAlignment="1">
      <alignment horizontal="center" vertical="center"/>
      <protection/>
    </xf>
    <xf numFmtId="0" fontId="31" fillId="0" borderId="74" xfId="65" applyFont="1" applyFill="1" applyBorder="1" applyAlignment="1">
      <alignment horizontal="center" vertical="center"/>
      <protection/>
    </xf>
    <xf numFmtId="0" fontId="26" fillId="24" borderId="31" xfId="65" applyFont="1" applyFill="1" applyBorder="1" applyAlignment="1">
      <alignment horizontal="center" vertical="center"/>
      <protection/>
    </xf>
    <xf numFmtId="185" fontId="31" fillId="0" borderId="76" xfId="65" applyNumberFormat="1" applyFont="1" applyFill="1" applyBorder="1" applyAlignment="1">
      <alignment horizontal="left" vertical="center"/>
      <protection/>
    </xf>
    <xf numFmtId="185" fontId="31" fillId="0" borderId="16" xfId="65" applyNumberFormat="1" applyFont="1" applyFill="1" applyBorder="1" applyAlignment="1">
      <alignment horizontal="left" vertical="center"/>
      <protection/>
    </xf>
    <xf numFmtId="185" fontId="31" fillId="0" borderId="77" xfId="65" applyNumberFormat="1" applyFont="1" applyFill="1" applyBorder="1" applyAlignment="1">
      <alignment horizontal="left" vertical="center"/>
      <protection/>
    </xf>
    <xf numFmtId="185" fontId="31" fillId="0" borderId="23" xfId="65" applyNumberFormat="1" applyFont="1" applyFill="1" applyBorder="1" applyAlignment="1">
      <alignment horizontal="left" vertical="center"/>
      <protection/>
    </xf>
    <xf numFmtId="185" fontId="31" fillId="0" borderId="68" xfId="65" applyNumberFormat="1" applyFont="1" applyFill="1" applyBorder="1" applyAlignment="1">
      <alignment horizontal="left" vertical="center"/>
      <protection/>
    </xf>
    <xf numFmtId="185" fontId="31" fillId="0" borderId="69" xfId="65" applyNumberFormat="1" applyFont="1" applyFill="1" applyBorder="1" applyAlignment="1">
      <alignment horizontal="left" vertical="center"/>
      <protection/>
    </xf>
    <xf numFmtId="185" fontId="31" fillId="0" borderId="76" xfId="65" applyNumberFormat="1" applyFont="1" applyFill="1" applyBorder="1" applyAlignment="1">
      <alignment horizontal="center" vertical="center"/>
      <protection/>
    </xf>
    <xf numFmtId="185" fontId="31" fillId="0" borderId="77" xfId="65" applyNumberFormat="1" applyFont="1" applyFill="1" applyBorder="1" applyAlignment="1">
      <alignment horizontal="center" vertical="center"/>
      <protection/>
    </xf>
    <xf numFmtId="185" fontId="31" fillId="0" borderId="88" xfId="65" applyNumberFormat="1" applyFont="1" applyFill="1" applyBorder="1" applyAlignment="1">
      <alignment horizontal="center" vertical="center"/>
      <protection/>
    </xf>
    <xf numFmtId="185" fontId="31" fillId="0" borderId="23" xfId="65" applyNumberFormat="1" applyFont="1" applyFill="1" applyBorder="1" applyAlignment="1">
      <alignment horizontal="center" vertical="center"/>
      <protection/>
    </xf>
    <xf numFmtId="185" fontId="31" fillId="0" borderId="69" xfId="65" applyNumberFormat="1" applyFont="1" applyFill="1" applyBorder="1" applyAlignment="1">
      <alignment horizontal="center" vertical="center"/>
      <protection/>
    </xf>
    <xf numFmtId="0" fontId="31" fillId="0" borderId="62" xfId="65" applyFont="1" applyFill="1" applyBorder="1" applyAlignment="1">
      <alignment horizontal="center" vertical="center"/>
      <protection/>
    </xf>
    <xf numFmtId="198" fontId="31" fillId="0" borderId="22" xfId="65" applyNumberFormat="1" applyFont="1" applyFill="1" applyBorder="1" applyAlignment="1">
      <alignment horizontal="right" vertical="center"/>
      <protection/>
    </xf>
    <xf numFmtId="198" fontId="31" fillId="0" borderId="33" xfId="65" applyNumberFormat="1" applyFont="1" applyFill="1" applyBorder="1" applyAlignment="1">
      <alignment horizontal="right" vertical="center"/>
      <protection/>
    </xf>
    <xf numFmtId="198" fontId="31" fillId="0" borderId="38" xfId="65" applyNumberFormat="1" applyFont="1" applyFill="1" applyBorder="1" applyAlignment="1">
      <alignment horizontal="right" vertical="center"/>
      <protection/>
    </xf>
    <xf numFmtId="191" fontId="31" fillId="0" borderId="22" xfId="49" applyNumberFormat="1" applyFont="1" applyFill="1" applyBorder="1" applyAlignment="1">
      <alignment horizontal="right" vertical="center"/>
    </xf>
    <xf numFmtId="191" fontId="31" fillId="0" borderId="33" xfId="49" applyNumberFormat="1" applyFont="1" applyFill="1" applyBorder="1" applyAlignment="1">
      <alignment horizontal="right" vertical="center"/>
    </xf>
    <xf numFmtId="191" fontId="31" fillId="0" borderId="38" xfId="49" applyNumberFormat="1" applyFont="1" applyFill="1" applyBorder="1" applyAlignment="1">
      <alignment horizontal="right"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22" xfId="65" applyFont="1" applyFill="1" applyBorder="1" applyAlignment="1">
      <alignment horizontal="left" vertical="center"/>
      <protection/>
    </xf>
    <xf numFmtId="0" fontId="31" fillId="0" borderId="33" xfId="65" applyFont="1" applyFill="1" applyBorder="1" applyAlignment="1">
      <alignment horizontal="left" vertical="center"/>
      <protection/>
    </xf>
    <xf numFmtId="0" fontId="31" fillId="0" borderId="38" xfId="65" applyFont="1" applyFill="1" applyBorder="1" applyAlignment="1">
      <alignment horizontal="left" vertical="center"/>
      <protection/>
    </xf>
    <xf numFmtId="0" fontId="31" fillId="0" borderId="22" xfId="65" applyFont="1" applyFill="1" applyBorder="1" applyAlignment="1">
      <alignment horizontal="center" vertical="center"/>
      <protection/>
    </xf>
    <xf numFmtId="0" fontId="31" fillId="0" borderId="38" xfId="65" applyFont="1" applyFill="1" applyBorder="1" applyAlignment="1">
      <alignment horizontal="center" vertical="center"/>
      <protection/>
    </xf>
    <xf numFmtId="0" fontId="31" fillId="0" borderId="44" xfId="65" applyFont="1" applyBorder="1" applyAlignment="1" applyProtection="1">
      <alignment horizontal="center" vertical="center"/>
      <protection locked="0"/>
    </xf>
    <xf numFmtId="38" fontId="31" fillId="0" borderId="21" xfId="49" applyFont="1" applyBorder="1" applyAlignment="1">
      <alignment horizontal="right" vertical="center"/>
    </xf>
    <xf numFmtId="38" fontId="31" fillId="0" borderId="14" xfId="49" applyFont="1" applyBorder="1" applyAlignment="1">
      <alignment horizontal="right" vertical="center"/>
    </xf>
    <xf numFmtId="38" fontId="31" fillId="0" borderId="15" xfId="49" applyFont="1" applyBorder="1" applyAlignment="1">
      <alignment horizontal="right" vertical="center"/>
    </xf>
    <xf numFmtId="55" fontId="29" fillId="21" borderId="10" xfId="0" applyNumberFormat="1" applyFont="1" applyFill="1" applyBorder="1" applyAlignment="1" applyProtection="1">
      <alignment horizontal="center" vertical="center"/>
      <protection/>
    </xf>
    <xf numFmtId="55" fontId="29" fillId="21" borderId="11" xfId="0" applyNumberFormat="1" applyFont="1" applyFill="1" applyBorder="1" applyAlignment="1" applyProtection="1">
      <alignment horizontal="center" vertical="center"/>
      <protection/>
    </xf>
    <xf numFmtId="0" fontId="28" fillId="21" borderId="26" xfId="0" applyFont="1" applyFill="1" applyBorder="1" applyAlignment="1" applyProtection="1">
      <alignment horizontal="center" vertical="center"/>
      <protection/>
    </xf>
    <xf numFmtId="0" fontId="28" fillId="21" borderId="10" xfId="0" applyFont="1" applyFill="1" applyBorder="1" applyAlignment="1" applyProtection="1">
      <alignment horizontal="center" vertical="center"/>
      <protection/>
    </xf>
    <xf numFmtId="38" fontId="31" fillId="0" borderId="74" xfId="49" applyFont="1" applyBorder="1" applyAlignment="1">
      <alignment horizontal="right" vertical="center"/>
    </xf>
    <xf numFmtId="38" fontId="31" fillId="0" borderId="34" xfId="49" applyFont="1" applyBorder="1" applyAlignment="1">
      <alignment horizontal="right" vertical="center"/>
    </xf>
    <xf numFmtId="38" fontId="31" fillId="0" borderId="73" xfId="49" applyFont="1" applyBorder="1" applyAlignment="1">
      <alignment horizontal="right" vertical="center"/>
    </xf>
    <xf numFmtId="0" fontId="31" fillId="0" borderId="21" xfId="65" applyFont="1" applyBorder="1" applyAlignment="1">
      <alignment vertical="center"/>
      <protection/>
    </xf>
    <xf numFmtId="0" fontId="31" fillId="0" borderId="14" xfId="65" applyFont="1" applyBorder="1" applyAlignment="1">
      <alignment vertical="center"/>
      <protection/>
    </xf>
    <xf numFmtId="0" fontId="31" fillId="0" borderId="44" xfId="65" applyFont="1" applyBorder="1" applyAlignment="1">
      <alignment vertical="center"/>
      <protection/>
    </xf>
    <xf numFmtId="0" fontId="31" fillId="25" borderId="13" xfId="65" applyFont="1" applyFill="1" applyBorder="1" applyAlignment="1">
      <alignment horizontal="left" vertical="center"/>
      <protection/>
    </xf>
    <xf numFmtId="0" fontId="31" fillId="25" borderId="14" xfId="65" applyFont="1" applyFill="1" applyBorder="1" applyAlignment="1">
      <alignment horizontal="left" vertical="center"/>
      <protection/>
    </xf>
    <xf numFmtId="0" fontId="31" fillId="25" borderId="15" xfId="65" applyFont="1" applyFill="1" applyBorder="1" applyAlignment="1">
      <alignment horizontal="left" vertical="center"/>
      <protection/>
    </xf>
    <xf numFmtId="0" fontId="31" fillId="0" borderId="23" xfId="65" applyFont="1" applyBorder="1" applyAlignment="1">
      <alignment vertical="center"/>
      <protection/>
    </xf>
    <xf numFmtId="0" fontId="31" fillId="0" borderId="68" xfId="65" applyFont="1" applyBorder="1" applyAlignment="1">
      <alignment vertical="center"/>
      <protection/>
    </xf>
    <xf numFmtId="0" fontId="31" fillId="0" borderId="78" xfId="65" applyFont="1" applyBorder="1" applyAlignment="1">
      <alignment vertical="center"/>
      <protection/>
    </xf>
    <xf numFmtId="0" fontId="26" fillId="24" borderId="26" xfId="65" applyFont="1" applyFill="1" applyBorder="1" applyAlignment="1">
      <alignment horizontal="center" vertical="center"/>
      <protection/>
    </xf>
    <xf numFmtId="0" fontId="31" fillId="0" borderId="63" xfId="65" applyFont="1" applyBorder="1" applyAlignment="1">
      <alignment vertical="center"/>
      <protection/>
    </xf>
    <xf numFmtId="0" fontId="31" fillId="0" borderId="24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25" borderId="91" xfId="65" applyFont="1" applyFill="1" applyBorder="1" applyAlignment="1">
      <alignment horizontal="left" vertical="center"/>
      <protection/>
    </xf>
    <xf numFmtId="0" fontId="31" fillId="25" borderId="33" xfId="65" applyFont="1" applyFill="1" applyBorder="1" applyAlignment="1">
      <alignment horizontal="left" vertical="center"/>
      <protection/>
    </xf>
    <xf numFmtId="0" fontId="31" fillId="25" borderId="38" xfId="65" applyFont="1" applyFill="1" applyBorder="1" applyAlignment="1">
      <alignment horizontal="left" vertical="center"/>
      <protection/>
    </xf>
    <xf numFmtId="0" fontId="31" fillId="0" borderId="24" xfId="65" applyFont="1" applyBorder="1" applyAlignment="1">
      <alignment vertical="center"/>
      <protection/>
    </xf>
    <xf numFmtId="0" fontId="31" fillId="0" borderId="10" xfId="65" applyFont="1" applyBorder="1" applyAlignment="1">
      <alignment vertical="center"/>
      <protection/>
    </xf>
    <xf numFmtId="0" fontId="31" fillId="0" borderId="11" xfId="65" applyFont="1" applyBorder="1" applyAlignment="1">
      <alignment vertical="center"/>
      <protection/>
    </xf>
    <xf numFmtId="0" fontId="30" fillId="0" borderId="18" xfId="65" applyFont="1" applyBorder="1" applyAlignment="1">
      <alignment horizontal="center" vertical="center" textRotation="255"/>
      <protection/>
    </xf>
    <xf numFmtId="0" fontId="30" fillId="0" borderId="92" xfId="65" applyFont="1" applyBorder="1" applyAlignment="1">
      <alignment horizontal="center" vertical="center" textRotation="255"/>
      <protection/>
    </xf>
    <xf numFmtId="0" fontId="30" fillId="0" borderId="93" xfId="65" applyFont="1" applyBorder="1" applyAlignment="1">
      <alignment horizontal="center" vertical="center" textRotation="255"/>
      <protection/>
    </xf>
    <xf numFmtId="0" fontId="30" fillId="0" borderId="18" xfId="65" applyFont="1" applyFill="1" applyBorder="1" applyAlignment="1">
      <alignment horizontal="center" vertical="center" textRotation="255"/>
      <protection/>
    </xf>
    <xf numFmtId="0" fontId="30" fillId="0" borderId="92" xfId="65" applyFont="1" applyFill="1" applyBorder="1" applyAlignment="1">
      <alignment horizontal="center" vertical="center" textRotation="255"/>
      <protection/>
    </xf>
    <xf numFmtId="0" fontId="30" fillId="0" borderId="93" xfId="65" applyFont="1" applyFill="1" applyBorder="1" applyAlignment="1">
      <alignment horizontal="center" vertical="center" textRotation="255"/>
      <protection/>
    </xf>
    <xf numFmtId="0" fontId="31" fillId="25" borderId="94" xfId="65" applyFont="1" applyFill="1" applyBorder="1" applyAlignment="1">
      <alignment horizontal="left" vertical="center"/>
      <protection/>
    </xf>
    <xf numFmtId="0" fontId="31" fillId="25" borderId="68" xfId="65" applyFont="1" applyFill="1" applyBorder="1" applyAlignment="1">
      <alignment horizontal="left" vertical="center"/>
      <protection/>
    </xf>
    <xf numFmtId="0" fontId="31" fillId="25" borderId="69" xfId="65" applyFont="1" applyFill="1" applyBorder="1" applyAlignment="1">
      <alignment horizontal="left" vertical="center"/>
      <protection/>
    </xf>
    <xf numFmtId="0" fontId="31" fillId="0" borderId="23" xfId="65" applyFont="1" applyBorder="1" applyAlignment="1">
      <alignment vertical="center" shrinkToFit="1"/>
      <protection/>
    </xf>
    <xf numFmtId="0" fontId="31" fillId="0" borderId="68" xfId="65" applyFont="1" applyBorder="1" applyAlignment="1">
      <alignment vertical="center" shrinkToFit="1"/>
      <protection/>
    </xf>
    <xf numFmtId="0" fontId="31" fillId="0" borderId="78" xfId="65" applyFont="1" applyBorder="1" applyAlignment="1">
      <alignment vertical="center" shrinkToFit="1"/>
      <protection/>
    </xf>
    <xf numFmtId="0" fontId="31" fillId="0" borderId="26" xfId="65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>
      <alignment horizontal="center" vertical="center"/>
      <protection/>
    </xf>
    <xf numFmtId="0" fontId="31" fillId="0" borderId="11" xfId="65" applyFont="1" applyFill="1" applyBorder="1" applyAlignment="1">
      <alignment horizontal="center" vertical="center"/>
      <protection/>
    </xf>
    <xf numFmtId="0" fontId="31" fillId="0" borderId="91" xfId="65" applyFont="1" applyFill="1" applyBorder="1" applyAlignment="1">
      <alignment horizontal="left" vertical="center"/>
      <protection/>
    </xf>
    <xf numFmtId="0" fontId="35" fillId="24" borderId="26" xfId="65" applyFont="1" applyFill="1" applyBorder="1" applyAlignment="1">
      <alignment horizontal="center" vertical="center"/>
      <protection/>
    </xf>
    <xf numFmtId="0" fontId="35" fillId="24" borderId="10" xfId="65" applyFont="1" applyFill="1" applyBorder="1" applyAlignment="1">
      <alignment horizontal="center" vertical="center"/>
      <protection/>
    </xf>
    <xf numFmtId="0" fontId="35" fillId="24" borderId="95" xfId="65" applyFont="1" applyFill="1" applyBorder="1" applyAlignment="1">
      <alignment horizontal="center" vertical="center"/>
      <protection/>
    </xf>
    <xf numFmtId="195" fontId="29" fillId="0" borderId="10" xfId="65" applyNumberFormat="1" applyFont="1" applyBorder="1" applyAlignment="1">
      <alignment horizontal="center" vertical="center"/>
      <protection/>
    </xf>
    <xf numFmtId="0" fontId="29" fillId="0" borderId="24" xfId="65" applyFont="1" applyBorder="1" applyAlignment="1">
      <alignment horizontal="center" vertical="center"/>
      <protection/>
    </xf>
    <xf numFmtId="0" fontId="29" fillId="0" borderId="10" xfId="65" applyFont="1" applyBorder="1" applyAlignment="1">
      <alignment horizontal="center" vertical="center"/>
      <protection/>
    </xf>
    <xf numFmtId="0" fontId="29" fillId="0" borderId="11" xfId="65" applyFont="1" applyBorder="1" applyAlignment="1">
      <alignment horizontal="center" vertical="center"/>
      <protection/>
    </xf>
    <xf numFmtId="191" fontId="31" fillId="0" borderId="10" xfId="65" applyNumberFormat="1" applyFont="1" applyBorder="1" applyAlignment="1">
      <alignment vertical="center"/>
      <protection/>
    </xf>
    <xf numFmtId="0" fontId="31" fillId="0" borderId="10" xfId="65" applyFont="1" applyBorder="1" applyAlignment="1">
      <alignment horizontal="right" vertical="center"/>
      <protection/>
    </xf>
    <xf numFmtId="38" fontId="29" fillId="0" borderId="10" xfId="49" applyFont="1" applyBorder="1" applyAlignment="1">
      <alignment horizontal="right" vertical="center"/>
    </xf>
    <xf numFmtId="0" fontId="35" fillId="24" borderId="27" xfId="65" applyFont="1" applyFill="1" applyBorder="1" applyAlignment="1">
      <alignment horizontal="center" vertical="center"/>
      <protection/>
    </xf>
    <xf numFmtId="0" fontId="35" fillId="24" borderId="11" xfId="65" applyFont="1" applyFill="1" applyBorder="1" applyAlignment="1">
      <alignment horizontal="center" vertical="center"/>
      <protection/>
    </xf>
    <xf numFmtId="0" fontId="30" fillId="0" borderId="24" xfId="65" applyFont="1" applyBorder="1" applyAlignment="1">
      <alignment horizontal="center" vertical="center" shrinkToFit="1"/>
      <protection/>
    </xf>
    <xf numFmtId="0" fontId="30" fillId="0" borderId="10" xfId="65" applyFont="1" applyBorder="1" applyAlignment="1">
      <alignment horizontal="center" vertical="center" shrinkToFit="1"/>
      <protection/>
    </xf>
    <xf numFmtId="199" fontId="29" fillId="0" borderId="10" xfId="0" applyNumberFormat="1" applyFont="1" applyBorder="1" applyAlignment="1">
      <alignment horizontal="center" vertical="center" shrinkToFit="1"/>
    </xf>
    <xf numFmtId="195" fontId="29" fillId="0" borderId="10" xfId="0" applyNumberFormat="1" applyFont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32" fillId="0" borderId="26" xfId="65" applyFont="1" applyBorder="1" applyAlignment="1">
      <alignment horizontal="center" vertical="center"/>
      <protection/>
    </xf>
    <xf numFmtId="0" fontId="32" fillId="0" borderId="10" xfId="65" applyFont="1" applyBorder="1" applyAlignment="1">
      <alignment horizontal="center" vertical="center"/>
      <protection/>
    </xf>
    <xf numFmtId="0" fontId="32" fillId="0" borderId="64" xfId="65" applyFont="1" applyBorder="1" applyAlignment="1">
      <alignment horizontal="center" vertical="center"/>
      <protection/>
    </xf>
    <xf numFmtId="0" fontId="32" fillId="0" borderId="26" xfId="65" applyFont="1" applyBorder="1" applyAlignment="1">
      <alignment horizontal="center" vertical="center" wrapText="1"/>
      <protection/>
    </xf>
    <xf numFmtId="0" fontId="32" fillId="0" borderId="10" xfId="65" applyFont="1" applyBorder="1" applyAlignment="1">
      <alignment horizontal="center" vertical="center" wrapText="1"/>
      <protection/>
    </xf>
    <xf numFmtId="0" fontId="32" fillId="0" borderId="64" xfId="65" applyFont="1" applyBorder="1" applyAlignment="1">
      <alignment horizontal="center" vertical="center" wrapText="1"/>
      <protection/>
    </xf>
    <xf numFmtId="0" fontId="29" fillId="0" borderId="24" xfId="65" applyNumberFormat="1" applyFont="1" applyBorder="1" applyAlignment="1">
      <alignment horizontal="left" vertical="center"/>
      <protection/>
    </xf>
    <xf numFmtId="0" fontId="29" fillId="0" borderId="10" xfId="65" applyNumberFormat="1" applyFont="1" applyBorder="1" applyAlignment="1">
      <alignment horizontal="left" vertical="center"/>
      <protection/>
    </xf>
    <xf numFmtId="0" fontId="29" fillId="0" borderId="11" xfId="65" applyNumberFormat="1" applyFont="1" applyBorder="1" applyAlignment="1">
      <alignment horizontal="left" vertical="center"/>
      <protection/>
    </xf>
    <xf numFmtId="0" fontId="14" fillId="0" borderId="17" xfId="64" applyBorder="1" applyAlignment="1">
      <alignment horizontal="center" vertical="center"/>
      <protection/>
    </xf>
    <xf numFmtId="38" fontId="30" fillId="0" borderId="10" xfId="49" applyFont="1" applyBorder="1" applyAlignment="1">
      <alignment horizontal="center" vertical="center" wrapText="1"/>
    </xf>
    <xf numFmtId="0" fontId="31" fillId="0" borderId="24" xfId="65" applyFont="1" applyFill="1" applyBorder="1" applyAlignment="1">
      <alignment vertical="center"/>
      <protection/>
    </xf>
    <xf numFmtId="0" fontId="31" fillId="0" borderId="10" xfId="65" applyFont="1" applyFill="1" applyBorder="1" applyAlignment="1">
      <alignment vertical="center"/>
      <protection/>
    </xf>
    <xf numFmtId="0" fontId="31" fillId="0" borderId="11" xfId="65" applyFont="1" applyFill="1" applyBorder="1" applyAlignment="1">
      <alignment vertical="center"/>
      <protection/>
    </xf>
    <xf numFmtId="0" fontId="32" fillId="0" borderId="0" xfId="65" applyFont="1" applyAlignment="1">
      <alignment horizontal="center" vertical="center"/>
      <protection/>
    </xf>
    <xf numFmtId="0" fontId="28" fillId="21" borderId="26" xfId="0" applyFont="1" applyFill="1" applyBorder="1" applyAlignment="1">
      <alignment horizontal="center" vertical="center"/>
    </xf>
    <xf numFmtId="0" fontId="28" fillId="21" borderId="10" xfId="0" applyFont="1" applyFill="1" applyBorder="1" applyAlignment="1">
      <alignment horizontal="center" vertical="center"/>
    </xf>
    <xf numFmtId="55" fontId="29" fillId="21" borderId="10" xfId="0" applyNumberFormat="1" applyFont="1" applyFill="1" applyBorder="1" applyAlignment="1">
      <alignment horizontal="center" vertical="center"/>
    </xf>
    <xf numFmtId="55" fontId="29" fillId="21" borderId="11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68" xfId="0" applyFont="1" applyFill="1" applyBorder="1" applyAlignment="1">
      <alignment vertical="center"/>
    </xf>
    <xf numFmtId="0" fontId="25" fillId="0" borderId="78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44" xfId="0" applyFont="1" applyFill="1" applyBorder="1" applyAlignment="1">
      <alignment vertical="center"/>
    </xf>
    <xf numFmtId="0" fontId="31" fillId="0" borderId="31" xfId="65" applyFont="1" applyBorder="1" applyAlignment="1">
      <alignment vertical="center"/>
      <protection/>
    </xf>
    <xf numFmtId="0" fontId="31" fillId="0" borderId="90" xfId="65" applyFont="1" applyBorder="1" applyAlignment="1">
      <alignment vertical="center"/>
      <protection/>
    </xf>
    <xf numFmtId="0" fontId="25" fillId="0" borderId="74" xfId="0" applyFont="1" applyFill="1" applyBorder="1" applyAlignment="1">
      <alignment vertical="center"/>
    </xf>
    <xf numFmtId="0" fontId="25" fillId="0" borderId="34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31" fillId="0" borderId="21" xfId="65" applyFont="1" applyBorder="1" applyAlignment="1">
      <alignment horizontal="left" vertical="center"/>
      <protection/>
    </xf>
    <xf numFmtId="0" fontId="31" fillId="0" borderId="14" xfId="65" applyFont="1" applyBorder="1" applyAlignment="1">
      <alignment horizontal="left" vertical="center"/>
      <protection/>
    </xf>
    <xf numFmtId="0" fontId="31" fillId="0" borderId="44" xfId="65" applyFont="1" applyBorder="1" applyAlignment="1">
      <alignment horizontal="left" vertical="center"/>
      <protection/>
    </xf>
    <xf numFmtId="0" fontId="31" fillId="0" borderId="26" xfId="65" applyFont="1" applyBorder="1" applyAlignment="1">
      <alignment horizontal="center" vertical="center"/>
      <protection/>
    </xf>
    <xf numFmtId="0" fontId="31" fillId="0" borderId="10" xfId="65" applyFont="1" applyBorder="1" applyAlignment="1">
      <alignment horizontal="center" vertical="center"/>
      <protection/>
    </xf>
    <xf numFmtId="0" fontId="31" fillId="0" borderId="11" xfId="65" applyFont="1" applyBorder="1" applyAlignment="1">
      <alignment horizontal="center" vertical="center"/>
      <protection/>
    </xf>
    <xf numFmtId="0" fontId="31" fillId="0" borderId="13" xfId="65" applyFont="1" applyFill="1" applyBorder="1" applyAlignment="1">
      <alignment vertical="center"/>
      <protection/>
    </xf>
    <xf numFmtId="0" fontId="31" fillId="0" borderId="14" xfId="65" applyFont="1" applyFill="1" applyBorder="1" applyAlignment="1">
      <alignment vertical="center"/>
      <protection/>
    </xf>
    <xf numFmtId="0" fontId="31" fillId="0" borderId="15" xfId="65" applyFont="1" applyFill="1" applyBorder="1" applyAlignment="1">
      <alignment vertical="center"/>
      <protection/>
    </xf>
    <xf numFmtId="185" fontId="31" fillId="0" borderId="10" xfId="65" applyNumberFormat="1" applyFont="1" applyBorder="1" applyAlignment="1">
      <alignment vertical="center"/>
      <protection/>
    </xf>
    <xf numFmtId="0" fontId="31" fillId="0" borderId="40" xfId="65" applyFont="1" applyBorder="1" applyAlignment="1">
      <alignment vertical="center"/>
      <protection/>
    </xf>
    <xf numFmtId="0" fontId="31" fillId="0" borderId="17" xfId="65" applyFont="1" applyBorder="1" applyAlignment="1">
      <alignment vertical="center"/>
      <protection/>
    </xf>
    <xf numFmtId="0" fontId="31" fillId="0" borderId="47" xfId="65" applyFont="1" applyBorder="1" applyAlignment="1">
      <alignment vertical="center"/>
      <protection/>
    </xf>
    <xf numFmtId="0" fontId="25" fillId="0" borderId="76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5" fillId="0" borderId="79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44" xfId="0" applyFont="1" applyFill="1" applyBorder="1" applyAlignment="1">
      <alignment horizontal="left" vertical="center"/>
    </xf>
    <xf numFmtId="0" fontId="26" fillId="24" borderId="64" xfId="0" applyFont="1" applyFill="1" applyBorder="1" applyAlignment="1">
      <alignment horizontal="center" vertical="center"/>
    </xf>
    <xf numFmtId="0" fontId="31" fillId="25" borderId="96" xfId="65" applyFont="1" applyFill="1" applyBorder="1" applyAlignment="1">
      <alignment horizontal="left" vertical="center"/>
      <protection/>
    </xf>
    <xf numFmtId="0" fontId="31" fillId="25" borderId="80" xfId="65" applyFont="1" applyFill="1" applyBorder="1" applyAlignment="1">
      <alignment horizontal="left" vertical="center"/>
      <protection/>
    </xf>
    <xf numFmtId="0" fontId="31" fillId="25" borderId="81" xfId="65" applyFont="1" applyFill="1" applyBorder="1" applyAlignment="1">
      <alignment horizontal="left" vertical="center"/>
      <protection/>
    </xf>
    <xf numFmtId="0" fontId="25" fillId="0" borderId="22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5" fillId="0" borderId="63" xfId="0" applyFont="1" applyFill="1" applyBorder="1" applyAlignment="1">
      <alignment vertical="center"/>
    </xf>
    <xf numFmtId="0" fontId="25" fillId="0" borderId="40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47" xfId="0" applyFont="1" applyFill="1" applyBorder="1" applyAlignment="1">
      <alignment vertical="center"/>
    </xf>
    <xf numFmtId="0" fontId="31" fillId="25" borderId="97" xfId="65" applyFont="1" applyFill="1" applyBorder="1" applyAlignment="1">
      <alignment horizontal="left" vertical="center"/>
      <protection/>
    </xf>
    <xf numFmtId="0" fontId="31" fillId="25" borderId="16" xfId="65" applyFont="1" applyFill="1" applyBorder="1" applyAlignment="1">
      <alignment horizontal="left" vertical="center"/>
      <protection/>
    </xf>
    <xf numFmtId="0" fontId="31" fillId="25" borderId="77" xfId="65" applyFont="1" applyFill="1" applyBorder="1" applyAlignment="1">
      <alignment horizontal="left" vertical="center"/>
      <protection/>
    </xf>
    <xf numFmtId="0" fontId="31" fillId="0" borderId="76" xfId="65" applyFont="1" applyBorder="1" applyAlignment="1">
      <alignment vertical="center"/>
      <protection/>
    </xf>
    <xf numFmtId="0" fontId="31" fillId="0" borderId="16" xfId="65" applyFont="1" applyBorder="1" applyAlignment="1">
      <alignment vertical="center"/>
      <protection/>
    </xf>
    <xf numFmtId="0" fontId="31" fillId="0" borderId="79" xfId="65" applyFont="1" applyBorder="1" applyAlignment="1">
      <alignment vertical="center"/>
      <protection/>
    </xf>
    <xf numFmtId="0" fontId="31" fillId="0" borderId="91" xfId="65" applyFont="1" applyBorder="1" applyAlignment="1">
      <alignment vertical="center"/>
      <protection/>
    </xf>
    <xf numFmtId="0" fontId="31" fillId="25" borderId="97" xfId="65" applyFont="1" applyFill="1" applyBorder="1" applyAlignment="1">
      <alignment vertical="center"/>
      <protection/>
    </xf>
    <xf numFmtId="0" fontId="31" fillId="25" borderId="16" xfId="65" applyFont="1" applyFill="1" applyBorder="1" applyAlignment="1">
      <alignment vertical="center"/>
      <protection/>
    </xf>
    <xf numFmtId="0" fontId="31" fillId="25" borderId="77" xfId="65" applyFont="1" applyFill="1" applyBorder="1" applyAlignment="1">
      <alignment vertical="center"/>
      <protection/>
    </xf>
    <xf numFmtId="0" fontId="31" fillId="0" borderId="98" xfId="65" applyFont="1" applyBorder="1" applyAlignment="1">
      <alignment vertical="center"/>
      <protection/>
    </xf>
    <xf numFmtId="0" fontId="31" fillId="0" borderId="99" xfId="65" applyFont="1" applyBorder="1" applyAlignment="1">
      <alignment vertical="center"/>
      <protection/>
    </xf>
    <xf numFmtId="0" fontId="25" fillId="27" borderId="43" xfId="0" applyFont="1" applyFill="1" applyBorder="1" applyAlignment="1">
      <alignment vertical="center"/>
    </xf>
    <xf numFmtId="0" fontId="25" fillId="27" borderId="80" xfId="0" applyFont="1" applyFill="1" applyBorder="1" applyAlignment="1">
      <alignment vertical="center"/>
    </xf>
    <xf numFmtId="0" fontId="25" fillId="27" borderId="82" xfId="0" applyFont="1" applyFill="1" applyBorder="1" applyAlignment="1">
      <alignment vertical="center"/>
    </xf>
    <xf numFmtId="0" fontId="28" fillId="21" borderId="100" xfId="0" applyFont="1" applyFill="1" applyBorder="1" applyAlignment="1">
      <alignment horizontal="center" vertical="center"/>
    </xf>
    <xf numFmtId="0" fontId="26" fillId="0" borderId="91" xfId="65" applyFont="1" applyFill="1" applyBorder="1" applyAlignment="1">
      <alignment horizontal="center" vertical="center"/>
      <protection/>
    </xf>
    <xf numFmtId="0" fontId="26" fillId="0" borderId="33" xfId="65" applyFont="1" applyFill="1" applyBorder="1" applyAlignment="1">
      <alignment horizontal="center" vertical="center"/>
      <protection/>
    </xf>
    <xf numFmtId="0" fontId="26" fillId="0" borderId="38" xfId="65" applyFont="1" applyFill="1" applyBorder="1" applyAlignment="1">
      <alignment horizontal="center" vertical="center"/>
      <protection/>
    </xf>
    <xf numFmtId="0" fontId="0" fillId="0" borderId="92" xfId="0" applyBorder="1" applyAlignment="1">
      <alignment horizontal="center" vertical="center" textRotation="255"/>
    </xf>
    <xf numFmtId="0" fontId="0" fillId="0" borderId="93" xfId="0" applyBorder="1" applyAlignment="1">
      <alignment horizontal="center" vertical="center" textRotation="255"/>
    </xf>
    <xf numFmtId="0" fontId="30" fillId="0" borderId="101" xfId="65" applyFont="1" applyBorder="1" applyAlignment="1">
      <alignment horizontal="center" vertical="center" textRotation="255"/>
      <protection/>
    </xf>
    <xf numFmtId="0" fontId="0" fillId="0" borderId="1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1" fillId="0" borderId="21" xfId="65" applyFont="1" applyBorder="1" applyAlignment="1">
      <alignment vertical="center" shrinkToFit="1"/>
      <protection/>
    </xf>
    <xf numFmtId="0" fontId="31" fillId="0" borderId="14" xfId="65" applyFont="1" applyBorder="1" applyAlignment="1">
      <alignment vertical="center" shrinkToFit="1"/>
      <protection/>
    </xf>
    <xf numFmtId="0" fontId="31" fillId="0" borderId="44" xfId="65" applyFont="1" applyBorder="1" applyAlignment="1">
      <alignment vertical="center" shrinkToFit="1"/>
      <protection/>
    </xf>
    <xf numFmtId="0" fontId="31" fillId="0" borderId="22" xfId="65" applyFont="1" applyBorder="1" applyAlignment="1">
      <alignment vertical="center" shrinkToFit="1"/>
      <protection/>
    </xf>
    <xf numFmtId="0" fontId="31" fillId="0" borderId="33" xfId="65" applyFont="1" applyBorder="1" applyAlignment="1">
      <alignment vertical="center" shrinkToFit="1"/>
      <protection/>
    </xf>
    <xf numFmtId="0" fontId="31" fillId="0" borderId="63" xfId="65" applyFont="1" applyBorder="1" applyAlignment="1">
      <alignment vertical="center" shrinkToFit="1"/>
      <protection/>
    </xf>
    <xf numFmtId="0" fontId="31" fillId="0" borderId="24" xfId="65" applyFont="1" applyFill="1" applyBorder="1" applyAlignment="1">
      <alignment vertical="center" shrinkToFit="1"/>
      <protection/>
    </xf>
    <xf numFmtId="0" fontId="31" fillId="0" borderId="10" xfId="65" applyFont="1" applyFill="1" applyBorder="1" applyAlignment="1">
      <alignment vertical="center" shrinkToFit="1"/>
      <protection/>
    </xf>
    <xf numFmtId="0" fontId="31" fillId="0" borderId="11" xfId="65" applyFont="1" applyFill="1" applyBorder="1" applyAlignment="1">
      <alignment vertical="center" shrinkToFit="1"/>
      <protection/>
    </xf>
    <xf numFmtId="0" fontId="30" fillId="0" borderId="18" xfId="65" applyFont="1" applyBorder="1" applyAlignment="1">
      <alignment vertical="center" textRotation="255"/>
      <protection/>
    </xf>
    <xf numFmtId="0" fontId="30" fillId="0" borderId="92" xfId="65" applyFont="1" applyBorder="1" applyAlignment="1">
      <alignment vertical="center" textRotation="255"/>
      <protection/>
    </xf>
    <xf numFmtId="0" fontId="30" fillId="0" borderId="93" xfId="65" applyFont="1" applyBorder="1" applyAlignment="1">
      <alignment vertical="center" textRotation="255"/>
      <protection/>
    </xf>
    <xf numFmtId="0" fontId="25" fillId="0" borderId="23" xfId="65" applyFont="1" applyBorder="1" applyAlignment="1">
      <alignment horizontal="left" vertical="center" wrapText="1"/>
      <protection/>
    </xf>
    <xf numFmtId="0" fontId="25" fillId="0" borderId="68" xfId="65" applyFont="1" applyBorder="1" applyAlignment="1">
      <alignment horizontal="left" vertical="center" wrapText="1"/>
      <protection/>
    </xf>
    <xf numFmtId="0" fontId="25" fillId="0" borderId="78" xfId="65" applyFont="1" applyBorder="1" applyAlignment="1">
      <alignment horizontal="left" vertical="center" wrapText="1"/>
      <protection/>
    </xf>
    <xf numFmtId="0" fontId="26" fillId="24" borderId="17" xfId="65" applyFont="1" applyFill="1" applyBorder="1" applyAlignment="1">
      <alignment horizontal="center" vertical="center"/>
      <protection/>
    </xf>
    <xf numFmtId="0" fontId="26" fillId="24" borderId="72" xfId="65" applyFont="1" applyFill="1" applyBorder="1" applyAlignment="1">
      <alignment horizontal="center" vertical="center"/>
      <protection/>
    </xf>
    <xf numFmtId="0" fontId="25" fillId="0" borderId="21" xfId="65" applyFont="1" applyBorder="1" applyAlignment="1">
      <alignment horizontal="left" vertical="center" wrapText="1"/>
      <protection/>
    </xf>
    <xf numFmtId="0" fontId="25" fillId="0" borderId="14" xfId="65" applyFont="1" applyBorder="1" applyAlignment="1">
      <alignment horizontal="left" vertical="center" wrapText="1"/>
      <protection/>
    </xf>
    <xf numFmtId="0" fontId="25" fillId="0" borderId="44" xfId="65" applyFont="1" applyBorder="1" applyAlignment="1">
      <alignment horizontal="left" vertical="center" wrapText="1"/>
      <protection/>
    </xf>
    <xf numFmtId="38" fontId="25" fillId="0" borderId="21" xfId="49" applyFont="1" applyFill="1" applyBorder="1" applyAlignment="1">
      <alignment horizontal="left" vertical="center" wrapText="1"/>
    </xf>
    <xf numFmtId="38" fontId="25" fillId="0" borderId="14" xfId="49" applyFont="1" applyFill="1" applyBorder="1" applyAlignment="1">
      <alignment horizontal="left" vertical="center" wrapText="1"/>
    </xf>
    <xf numFmtId="38" fontId="25" fillId="0" borderId="44" xfId="49" applyFont="1" applyFill="1" applyBorder="1" applyAlignment="1">
      <alignment horizontal="left" vertical="center" wrapText="1"/>
    </xf>
    <xf numFmtId="0" fontId="26" fillId="24" borderId="100" xfId="0" applyFont="1" applyFill="1" applyBorder="1" applyAlignment="1">
      <alignment horizontal="center" vertical="center"/>
    </xf>
    <xf numFmtId="0" fontId="26" fillId="24" borderId="102" xfId="0" applyFont="1" applyFill="1" applyBorder="1" applyAlignment="1">
      <alignment horizontal="center" vertical="center"/>
    </xf>
    <xf numFmtId="0" fontId="30" fillId="0" borderId="46" xfId="65" applyFont="1" applyBorder="1" applyAlignment="1">
      <alignment horizontal="center" vertical="center" textRotation="255"/>
      <protection/>
    </xf>
    <xf numFmtId="0" fontId="30" fillId="0" borderId="19" xfId="65" applyFont="1" applyBorder="1" applyAlignment="1">
      <alignment horizontal="center" vertical="center" textRotation="255"/>
      <protection/>
    </xf>
    <xf numFmtId="0" fontId="30" fillId="0" borderId="49" xfId="65" applyFont="1" applyBorder="1" applyAlignment="1">
      <alignment horizontal="center" vertical="center" textRotation="255"/>
      <protection/>
    </xf>
    <xf numFmtId="0" fontId="25" fillId="0" borderId="74" xfId="65" applyFont="1" applyBorder="1" applyAlignment="1">
      <alignment horizontal="left" vertical="center" wrapText="1"/>
      <protection/>
    </xf>
    <xf numFmtId="0" fontId="25" fillId="0" borderId="34" xfId="65" applyFont="1" applyBorder="1" applyAlignment="1">
      <alignment horizontal="left" vertical="center" wrapText="1"/>
      <protection/>
    </xf>
    <xf numFmtId="0" fontId="25" fillId="0" borderId="36" xfId="65" applyFont="1" applyBorder="1" applyAlignment="1">
      <alignment horizontal="left" vertical="center" wrapText="1"/>
      <protection/>
    </xf>
    <xf numFmtId="0" fontId="30" fillId="0" borderId="46" xfId="65" applyFont="1" applyFill="1" applyBorder="1" applyAlignment="1">
      <alignment horizontal="center" vertical="center" textRotation="255"/>
      <protection/>
    </xf>
    <xf numFmtId="0" fontId="30" fillId="0" borderId="19" xfId="65" applyFont="1" applyFill="1" applyBorder="1" applyAlignment="1">
      <alignment horizontal="center" vertical="center" textRotation="255"/>
      <protection/>
    </xf>
    <xf numFmtId="0" fontId="30" fillId="0" borderId="49" xfId="65" applyFont="1" applyFill="1" applyBorder="1" applyAlignment="1">
      <alignment horizontal="center" vertical="center" textRotation="255"/>
      <protection/>
    </xf>
    <xf numFmtId="0" fontId="26" fillId="24" borderId="46" xfId="65" applyFont="1" applyFill="1" applyBorder="1" applyAlignment="1">
      <alignment horizontal="center" vertical="center"/>
      <protection/>
    </xf>
    <xf numFmtId="0" fontId="31" fillId="0" borderId="40" xfId="65" applyFont="1" applyFill="1" applyBorder="1" applyAlignment="1">
      <alignment vertical="center"/>
      <protection/>
    </xf>
    <xf numFmtId="0" fontId="31" fillId="0" borderId="17" xfId="65" applyFont="1" applyFill="1" applyBorder="1" applyAlignment="1">
      <alignment vertical="center"/>
      <protection/>
    </xf>
    <xf numFmtId="0" fontId="31" fillId="0" borderId="47" xfId="65" applyFont="1" applyFill="1" applyBorder="1" applyAlignment="1">
      <alignment vertical="center"/>
      <protection/>
    </xf>
    <xf numFmtId="0" fontId="31" fillId="0" borderId="28" xfId="65" applyFont="1" applyBorder="1" applyAlignment="1">
      <alignment horizontal="left" vertical="center"/>
      <protection/>
    </xf>
    <xf numFmtId="0" fontId="31" fillId="0" borderId="85" xfId="65" applyFont="1" applyBorder="1" applyAlignment="1">
      <alignment horizontal="left" vertical="center"/>
      <protection/>
    </xf>
    <xf numFmtId="0" fontId="31" fillId="0" borderId="103" xfId="65" applyFont="1" applyBorder="1" applyAlignment="1">
      <alignment horizontal="left" vertical="center"/>
      <protection/>
    </xf>
    <xf numFmtId="0" fontId="31" fillId="0" borderId="86" xfId="65" applyFont="1" applyBorder="1" applyAlignment="1">
      <alignment horizontal="left" vertical="center"/>
      <protection/>
    </xf>
    <xf numFmtId="0" fontId="31" fillId="0" borderId="29" xfId="65" applyFont="1" applyBorder="1" applyAlignment="1">
      <alignment horizontal="left" vertical="center"/>
      <protection/>
    </xf>
    <xf numFmtId="0" fontId="31" fillId="0" borderId="31" xfId="65" applyFont="1" applyBorder="1" applyAlignment="1">
      <alignment horizontal="center" vertical="center"/>
      <protection/>
    </xf>
    <xf numFmtId="0" fontId="31" fillId="0" borderId="90" xfId="65" applyFont="1" applyBorder="1" applyAlignment="1">
      <alignment horizontal="center" vertical="center"/>
      <protection/>
    </xf>
    <xf numFmtId="0" fontId="31" fillId="0" borderId="62" xfId="65" applyFont="1" applyBorder="1" applyAlignment="1">
      <alignment horizontal="left" vertical="center"/>
      <protection/>
    </xf>
    <xf numFmtId="0" fontId="31" fillId="0" borderId="89" xfId="65" applyFont="1" applyBorder="1" applyAlignment="1">
      <alignment horizontal="left" vertical="center"/>
      <protection/>
    </xf>
    <xf numFmtId="0" fontId="35" fillId="24" borderId="32" xfId="65" applyFont="1" applyFill="1" applyBorder="1" applyAlignment="1">
      <alignment horizontal="center" vertical="center"/>
      <protection/>
    </xf>
    <xf numFmtId="0" fontId="35" fillId="24" borderId="31" xfId="65" applyFont="1" applyFill="1" applyBorder="1" applyAlignment="1">
      <alignment horizontal="center" vertical="center"/>
      <protection/>
    </xf>
    <xf numFmtId="0" fontId="31" fillId="0" borderId="43" xfId="65" applyFont="1" applyBorder="1" applyAlignment="1">
      <alignment vertical="center"/>
      <protection/>
    </xf>
    <xf numFmtId="0" fontId="31" fillId="0" borderId="80" xfId="65" applyFont="1" applyBorder="1" applyAlignment="1">
      <alignment vertical="center"/>
      <protection/>
    </xf>
    <xf numFmtId="0" fontId="31" fillId="0" borderId="82" xfId="65" applyFont="1" applyBorder="1" applyAlignment="1">
      <alignment vertical="center"/>
      <protection/>
    </xf>
    <xf numFmtId="185" fontId="31" fillId="0" borderId="17" xfId="65" applyNumberFormat="1" applyFont="1" applyBorder="1" applyAlignment="1">
      <alignment vertical="center"/>
      <protection/>
    </xf>
    <xf numFmtId="0" fontId="31" fillId="0" borderId="74" xfId="65" applyFont="1" applyBorder="1" applyAlignment="1">
      <alignment vertical="center"/>
      <protection/>
    </xf>
    <xf numFmtId="0" fontId="31" fillId="0" borderId="34" xfId="65" applyFont="1" applyBorder="1" applyAlignment="1">
      <alignment vertical="center"/>
      <protection/>
    </xf>
    <xf numFmtId="0" fontId="31" fillId="0" borderId="36" xfId="65" applyFont="1" applyBorder="1" applyAlignment="1">
      <alignment vertical="center"/>
      <protection/>
    </xf>
    <xf numFmtId="0" fontId="31" fillId="0" borderId="83" xfId="65" applyFont="1" applyBorder="1" applyAlignment="1">
      <alignment horizontal="left" vertical="center"/>
      <protection/>
    </xf>
    <xf numFmtId="0" fontId="31" fillId="0" borderId="104" xfId="65" applyFont="1" applyBorder="1" applyAlignment="1">
      <alignment horizontal="left" vertical="center"/>
      <protection/>
    </xf>
    <xf numFmtId="0" fontId="30" fillId="0" borderId="94" xfId="65" applyFont="1" applyBorder="1" applyAlignment="1">
      <alignment horizontal="center" vertical="center" textRotation="255"/>
      <protection/>
    </xf>
    <xf numFmtId="0" fontId="30" fillId="0" borderId="13" xfId="65" applyFont="1" applyBorder="1" applyAlignment="1">
      <alignment horizontal="center" vertical="center" textRotation="255"/>
      <protection/>
    </xf>
    <xf numFmtId="0" fontId="30" fillId="0" borderId="91" xfId="65" applyFont="1" applyBorder="1" applyAlignment="1">
      <alignment horizontal="center" vertical="center" textRotation="255"/>
      <protection/>
    </xf>
    <xf numFmtId="0" fontId="31" fillId="0" borderId="87" xfId="65" applyFont="1" applyBorder="1" applyAlignment="1">
      <alignment horizontal="center" vertical="center"/>
      <protection/>
    </xf>
    <xf numFmtId="0" fontId="31" fillId="0" borderId="30" xfId="65" applyFont="1" applyBorder="1" applyAlignment="1">
      <alignment horizontal="center" vertical="center"/>
      <protection/>
    </xf>
    <xf numFmtId="0" fontId="31" fillId="0" borderId="84" xfId="65" applyFont="1" applyBorder="1" applyAlignment="1">
      <alignment horizontal="center" vertical="center"/>
      <protection/>
    </xf>
    <xf numFmtId="0" fontId="31" fillId="0" borderId="33" xfId="65" applyFont="1" applyFill="1" applyBorder="1" applyAlignment="1">
      <alignment horizontal="center" vertical="center"/>
      <protection/>
    </xf>
    <xf numFmtId="0" fontId="31" fillId="0" borderId="63" xfId="65" applyFont="1" applyFill="1" applyBorder="1" applyAlignment="1">
      <alignment horizontal="center" vertical="center"/>
      <protection/>
    </xf>
    <xf numFmtId="0" fontId="31" fillId="25" borderId="87" xfId="65" applyFont="1" applyFill="1" applyBorder="1" applyAlignment="1">
      <alignment horizontal="left" vertical="center"/>
      <protection/>
    </xf>
    <xf numFmtId="0" fontId="31" fillId="25" borderId="30" xfId="65" applyFont="1" applyFill="1" applyBorder="1" applyAlignment="1">
      <alignment horizontal="left" vertical="center"/>
      <protection/>
    </xf>
    <xf numFmtId="0" fontId="31" fillId="25" borderId="103" xfId="65" applyFont="1" applyFill="1" applyBorder="1" applyAlignment="1">
      <alignment horizontal="left" vertical="center"/>
      <protection/>
    </xf>
    <xf numFmtId="0" fontId="31" fillId="25" borderId="28" xfId="65" applyFont="1" applyFill="1" applyBorder="1" applyAlignment="1">
      <alignment horizontal="left" vertical="center"/>
      <protection/>
    </xf>
    <xf numFmtId="0" fontId="31" fillId="25" borderId="86" xfId="65" applyFont="1" applyFill="1" applyBorder="1" applyAlignment="1">
      <alignment horizontal="left" vertical="center"/>
      <protection/>
    </xf>
    <xf numFmtId="0" fontId="31" fillId="25" borderId="29" xfId="65" applyFont="1" applyFill="1" applyBorder="1" applyAlignment="1">
      <alignment horizontal="left" vertical="center"/>
      <protection/>
    </xf>
    <xf numFmtId="0" fontId="31" fillId="0" borderId="22" xfId="65" applyFont="1" applyBorder="1" applyAlignment="1">
      <alignment horizontal="left" vertical="center"/>
      <protection/>
    </xf>
    <xf numFmtId="0" fontId="31" fillId="0" borderId="33" xfId="65" applyFont="1" applyBorder="1" applyAlignment="1">
      <alignment horizontal="left" vertical="center"/>
      <protection/>
    </xf>
    <xf numFmtId="0" fontId="31" fillId="0" borderId="63" xfId="65" applyFont="1" applyBorder="1" applyAlignment="1">
      <alignment horizontal="left" vertical="center"/>
      <protection/>
    </xf>
    <xf numFmtId="0" fontId="26" fillId="24" borderId="26" xfId="65" applyFont="1" applyFill="1" applyBorder="1" applyAlignment="1">
      <alignment horizontal="center" vertical="center"/>
      <protection/>
    </xf>
    <xf numFmtId="0" fontId="26" fillId="24" borderId="10" xfId="65" applyFont="1" applyFill="1" applyBorder="1" applyAlignment="1">
      <alignment horizontal="center" vertical="center"/>
      <protection/>
    </xf>
    <xf numFmtId="0" fontId="26" fillId="24" borderId="64" xfId="65" applyFont="1" applyFill="1" applyBorder="1" applyAlignment="1">
      <alignment horizontal="center" vertical="center"/>
      <protection/>
    </xf>
    <xf numFmtId="0" fontId="31" fillId="0" borderId="28" xfId="65" applyFont="1" applyBorder="1" applyAlignment="1">
      <alignment vertical="center"/>
      <protection/>
    </xf>
    <xf numFmtId="0" fontId="31" fillId="0" borderId="85" xfId="65" applyFont="1" applyBorder="1" applyAlignment="1">
      <alignment vertical="center"/>
      <protection/>
    </xf>
    <xf numFmtId="0" fontId="31" fillId="0" borderId="62" xfId="65" applyFont="1" applyBorder="1" applyAlignment="1">
      <alignment vertical="center"/>
      <protection/>
    </xf>
    <xf numFmtId="0" fontId="31" fillId="0" borderId="89" xfId="65" applyFont="1" applyBorder="1" applyAlignment="1">
      <alignment vertical="center"/>
      <protection/>
    </xf>
    <xf numFmtId="0" fontId="31" fillId="0" borderId="38" xfId="65" applyFont="1" applyBorder="1" applyAlignment="1">
      <alignment horizontal="center" vertical="center"/>
      <protection/>
    </xf>
    <xf numFmtId="0" fontId="31" fillId="0" borderId="24" xfId="65" applyFont="1" applyBorder="1" applyAlignment="1">
      <alignment horizontal="center" vertical="center"/>
      <protection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31" fillId="0" borderId="23" xfId="65" applyFont="1" applyBorder="1" applyAlignment="1">
      <alignment horizontal="left" vertical="center"/>
      <protection/>
    </xf>
    <xf numFmtId="0" fontId="31" fillId="0" borderId="68" xfId="65" applyFont="1" applyBorder="1" applyAlignment="1">
      <alignment horizontal="left" vertical="center"/>
      <protection/>
    </xf>
    <xf numFmtId="0" fontId="31" fillId="0" borderId="78" xfId="65" applyFont="1" applyBorder="1" applyAlignment="1">
      <alignment horizontal="left" vertical="center"/>
      <protection/>
    </xf>
    <xf numFmtId="0" fontId="35" fillId="24" borderId="105" xfId="65" applyFont="1" applyFill="1" applyBorder="1" applyAlignment="1">
      <alignment horizontal="center" vertical="center"/>
      <protection/>
    </xf>
    <xf numFmtId="0" fontId="35" fillId="24" borderId="106" xfId="65" applyFont="1" applyFill="1" applyBorder="1" applyAlignment="1">
      <alignment horizontal="center" vertical="center"/>
      <protection/>
    </xf>
    <xf numFmtId="0" fontId="31" fillId="0" borderId="44" xfId="65" applyFont="1" applyFill="1" applyBorder="1" applyAlignment="1">
      <alignment horizontal="left" vertical="center"/>
      <protection/>
    </xf>
    <xf numFmtId="0" fontId="31" fillId="0" borderId="103" xfId="65" applyFont="1" applyFill="1" applyBorder="1" applyAlignment="1">
      <alignment horizontal="left" vertical="center"/>
      <protection/>
    </xf>
    <xf numFmtId="0" fontId="31" fillId="25" borderId="13" xfId="65" applyFont="1" applyFill="1" applyBorder="1" applyAlignment="1">
      <alignment vertical="center"/>
      <protection/>
    </xf>
    <xf numFmtId="0" fontId="31" fillId="25" borderId="14" xfId="65" applyFont="1" applyFill="1" applyBorder="1" applyAlignment="1">
      <alignment vertical="center"/>
      <protection/>
    </xf>
    <xf numFmtId="0" fontId="31" fillId="25" borderId="15" xfId="65" applyFont="1" applyFill="1" applyBorder="1" applyAlignment="1">
      <alignment vertical="center"/>
      <protection/>
    </xf>
    <xf numFmtId="0" fontId="31" fillId="25" borderId="94" xfId="65" applyFont="1" applyFill="1" applyBorder="1" applyAlignment="1">
      <alignment vertical="center"/>
      <protection/>
    </xf>
    <xf numFmtId="0" fontId="31" fillId="25" borderId="68" xfId="65" applyFont="1" applyFill="1" applyBorder="1" applyAlignment="1">
      <alignment vertical="center"/>
      <protection/>
    </xf>
    <xf numFmtId="0" fontId="31" fillId="25" borderId="69" xfId="65" applyFont="1" applyFill="1" applyBorder="1" applyAlignment="1">
      <alignment vertical="center"/>
      <protection/>
    </xf>
    <xf numFmtId="0" fontId="31" fillId="0" borderId="76" xfId="65" applyFont="1" applyBorder="1" applyAlignment="1">
      <alignment horizontal="left" vertical="center"/>
      <protection/>
    </xf>
    <xf numFmtId="0" fontId="31" fillId="0" borderId="16" xfId="65" applyFont="1" applyBorder="1" applyAlignment="1">
      <alignment horizontal="left" vertical="center"/>
      <protection/>
    </xf>
    <xf numFmtId="0" fontId="31" fillId="0" borderId="79" xfId="65" applyFont="1" applyBorder="1" applyAlignment="1">
      <alignment horizontal="left" vertical="center"/>
      <protection/>
    </xf>
    <xf numFmtId="0" fontId="31" fillId="0" borderId="106" xfId="65" applyFont="1" applyBorder="1" applyAlignment="1">
      <alignment horizontal="center" vertical="center"/>
      <protection/>
    </xf>
    <xf numFmtId="0" fontId="31" fillId="0" borderId="107" xfId="65" applyFont="1" applyBorder="1" applyAlignment="1">
      <alignment horizontal="center" vertical="center"/>
      <protection/>
    </xf>
    <xf numFmtId="0" fontId="32" fillId="0" borderId="0" xfId="65" applyFont="1" applyFill="1" applyAlignment="1">
      <alignment horizontal="center" vertical="center"/>
      <protection/>
    </xf>
    <xf numFmtId="0" fontId="44" fillId="0" borderId="18" xfId="65" applyFont="1" applyFill="1" applyBorder="1" applyAlignment="1">
      <alignment horizontal="center" vertical="center" textRotation="255" wrapText="1" shrinkToFit="1"/>
      <protection/>
    </xf>
    <xf numFmtId="0" fontId="44" fillId="0" borderId="92" xfId="65" applyFont="1" applyFill="1" applyBorder="1" applyAlignment="1">
      <alignment horizontal="center" vertical="center" textRotation="255" wrapText="1" shrinkToFit="1"/>
      <protection/>
    </xf>
    <xf numFmtId="0" fontId="44" fillId="0" borderId="93" xfId="65" applyFont="1" applyFill="1" applyBorder="1" applyAlignment="1">
      <alignment horizontal="center" vertical="center" textRotation="255" wrapText="1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_八幡東区配布表H19.3" xfId="65"/>
    <cellStyle name="Followed Hyperlink" xfId="66"/>
    <cellStyle name="良い" xfId="67"/>
  </cellStyles>
  <dxfs count="19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R22"/>
  <sheetViews>
    <sheetView showZeros="0" tabSelected="1" zoomScale="75" zoomScaleNormal="75" zoomScalePageLayoutView="0" workbookViewId="0" topLeftCell="A1">
      <selection activeCell="R3" sqref="R3"/>
    </sheetView>
  </sheetViews>
  <sheetFormatPr defaultColWidth="8.796875" defaultRowHeight="34.5" customHeight="1"/>
  <cols>
    <col min="1" max="1" width="8.59765625" style="140" customWidth="1"/>
    <col min="2" max="2" width="4.59765625" style="140" customWidth="1"/>
    <col min="3" max="16" width="5.59765625" style="140" customWidth="1"/>
    <col min="17" max="16384" width="9" style="140" customWidth="1"/>
  </cols>
  <sheetData>
    <row r="1" spans="1:13" ht="42.75" customHeight="1">
      <c r="A1" s="212">
        <v>43435</v>
      </c>
      <c r="B1" s="213"/>
      <c r="C1" s="213"/>
      <c r="D1" s="214"/>
      <c r="E1" s="66"/>
      <c r="K1" s="222"/>
      <c r="L1" s="223"/>
      <c r="M1" s="67"/>
    </row>
    <row r="2" spans="1:16" ht="42.75" customHeight="1">
      <c r="A2" s="147"/>
      <c r="B2" s="147"/>
      <c r="C2" s="147"/>
      <c r="D2" s="147"/>
      <c r="E2" s="148"/>
      <c r="F2" s="250" t="s">
        <v>1885</v>
      </c>
      <c r="G2" s="251"/>
      <c r="H2" s="251"/>
      <c r="I2" s="251"/>
      <c r="J2" s="251"/>
      <c r="K2" s="149"/>
      <c r="L2" s="150"/>
      <c r="M2" s="150"/>
      <c r="N2" s="151"/>
      <c r="O2" s="151"/>
      <c r="P2" s="151"/>
    </row>
    <row r="3" spans="1:16" ht="42.75" customHeight="1" thickBot="1">
      <c r="A3" s="155">
        <v>2018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2" t="s">
        <v>909</v>
      </c>
      <c r="M3" s="256">
        <v>43412</v>
      </c>
      <c r="N3" s="256"/>
      <c r="O3" s="256"/>
      <c r="P3" s="256"/>
    </row>
    <row r="4" spans="1:16" ht="42.75" customHeight="1">
      <c r="A4" s="240" t="s">
        <v>898</v>
      </c>
      <c r="B4" s="241"/>
      <c r="C4" s="263">
        <v>43435</v>
      </c>
      <c r="D4" s="264"/>
      <c r="E4" s="264"/>
      <c r="F4" s="265"/>
      <c r="G4" s="146" t="s">
        <v>1359</v>
      </c>
      <c r="H4" s="261" t="s">
        <v>899</v>
      </c>
      <c r="I4" s="262"/>
      <c r="J4" s="259">
        <f>IF(C4-3&lt;0,"",C4-3)</f>
        <v>43432</v>
      </c>
      <c r="K4" s="260"/>
      <c r="L4" s="176" t="s">
        <v>1959</v>
      </c>
      <c r="M4" s="134" t="s">
        <v>1912</v>
      </c>
      <c r="N4" s="224">
        <f>IF(C4-1&lt;0,"",C4-1)</f>
        <v>43434</v>
      </c>
      <c r="O4" s="225"/>
      <c r="P4" s="177" t="s">
        <v>900</v>
      </c>
    </row>
    <row r="5" spans="1:18" ht="42.75" customHeight="1">
      <c r="A5" s="220" t="s">
        <v>1709</v>
      </c>
      <c r="B5" s="221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9"/>
      <c r="R5" s="141"/>
    </row>
    <row r="6" spans="1:16" ht="42.75" customHeight="1">
      <c r="A6" s="220" t="s">
        <v>907</v>
      </c>
      <c r="B6" s="221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9"/>
    </row>
    <row r="7" spans="1:16" ht="42.75" customHeight="1">
      <c r="A7" s="220" t="s">
        <v>908</v>
      </c>
      <c r="B7" s="221"/>
      <c r="C7" s="255"/>
      <c r="D7" s="255"/>
      <c r="E7" s="255"/>
      <c r="F7" s="255"/>
      <c r="G7" s="255"/>
      <c r="H7" s="255"/>
      <c r="I7" s="255"/>
      <c r="J7" s="215" t="s">
        <v>1881</v>
      </c>
      <c r="K7" s="215"/>
      <c r="L7" s="216"/>
      <c r="M7" s="216"/>
      <c r="N7" s="216"/>
      <c r="O7" s="216"/>
      <c r="P7" s="217"/>
    </row>
    <row r="8" spans="1:16" ht="42.75" customHeight="1">
      <c r="A8" s="220" t="s">
        <v>1877</v>
      </c>
      <c r="B8" s="221"/>
      <c r="C8" s="252">
        <f>'集計表'!N102</f>
        <v>0</v>
      </c>
      <c r="D8" s="252"/>
      <c r="E8" s="252"/>
      <c r="F8" s="252"/>
      <c r="G8" s="252"/>
      <c r="H8" s="252"/>
      <c r="I8" s="252"/>
      <c r="J8" s="215" t="s">
        <v>1876</v>
      </c>
      <c r="K8" s="215"/>
      <c r="L8" s="253"/>
      <c r="M8" s="253"/>
      <c r="N8" s="253"/>
      <c r="O8" s="253"/>
      <c r="P8" s="254"/>
    </row>
    <row r="9" spans="1:16" ht="42.75" customHeight="1">
      <c r="A9" s="267" t="s">
        <v>1879</v>
      </c>
      <c r="B9" s="232"/>
      <c r="C9" s="270" t="s">
        <v>1882</v>
      </c>
      <c r="D9" s="271"/>
      <c r="E9" s="242">
        <f>ROUNDDOWN(L7*C8,0)</f>
        <v>0</v>
      </c>
      <c r="F9" s="243"/>
      <c r="G9" s="243"/>
      <c r="H9" s="243"/>
      <c r="I9" s="274"/>
      <c r="J9" s="248" t="s">
        <v>1883</v>
      </c>
      <c r="K9" s="249"/>
      <c r="L9" s="242">
        <f>ROUNDDOWN(E9*8%,0)</f>
        <v>0</v>
      </c>
      <c r="M9" s="243"/>
      <c r="N9" s="243"/>
      <c r="O9" s="243"/>
      <c r="P9" s="244"/>
    </row>
    <row r="10" spans="1:16" ht="42.75" customHeight="1" thickBot="1">
      <c r="A10" s="268"/>
      <c r="B10" s="269"/>
      <c r="C10" s="272" t="s">
        <v>1884</v>
      </c>
      <c r="D10" s="273"/>
      <c r="E10" s="245">
        <f>E9+L9</f>
        <v>0</v>
      </c>
      <c r="F10" s="246"/>
      <c r="G10" s="246"/>
      <c r="H10" s="246"/>
      <c r="I10" s="247"/>
      <c r="J10" s="226"/>
      <c r="K10" s="227"/>
      <c r="L10" s="228"/>
      <c r="M10" s="229"/>
      <c r="N10" s="229"/>
      <c r="O10" s="229"/>
      <c r="P10" s="230"/>
    </row>
    <row r="11" spans="1:16" ht="42.75" customHeight="1">
      <c r="A11" s="198" t="s">
        <v>1878</v>
      </c>
      <c r="B11" s="199"/>
      <c r="C11" s="197"/>
      <c r="D11" s="197"/>
      <c r="E11" s="129"/>
      <c r="F11" s="153" t="s">
        <v>901</v>
      </c>
      <c r="G11" s="129"/>
      <c r="H11" s="153" t="s">
        <v>902</v>
      </c>
      <c r="I11" s="139"/>
      <c r="J11" s="198" t="s">
        <v>903</v>
      </c>
      <c r="K11" s="199"/>
      <c r="L11" s="200"/>
      <c r="M11" s="200"/>
      <c r="N11" s="200"/>
      <c r="O11" s="200"/>
      <c r="P11" s="201"/>
    </row>
    <row r="12" spans="1:16" ht="42.75" customHeight="1">
      <c r="A12" s="198"/>
      <c r="B12" s="199"/>
      <c r="C12" s="202" t="s">
        <v>904</v>
      </c>
      <c r="D12" s="203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5"/>
    </row>
    <row r="13" spans="1:16" ht="42.75" customHeight="1">
      <c r="A13" s="218"/>
      <c r="B13" s="219"/>
      <c r="C13" s="206"/>
      <c r="D13" s="206"/>
      <c r="E13" s="128"/>
      <c r="F13" s="154" t="s">
        <v>901</v>
      </c>
      <c r="G13" s="128"/>
      <c r="H13" s="207" t="s">
        <v>905</v>
      </c>
      <c r="I13" s="208"/>
      <c r="J13" s="257" t="s">
        <v>969</v>
      </c>
      <c r="K13" s="257"/>
      <c r="L13" s="128"/>
      <c r="M13" s="128"/>
      <c r="N13" s="128"/>
      <c r="O13" s="128"/>
      <c r="P13" s="142"/>
    </row>
    <row r="14" spans="1:16" ht="42.75" customHeight="1">
      <c r="A14" s="231" t="s">
        <v>906</v>
      </c>
      <c r="B14" s="232"/>
      <c r="C14" s="209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1"/>
    </row>
    <row r="15" spans="1:16" ht="42.75" customHeight="1">
      <c r="A15" s="198"/>
      <c r="B15" s="199"/>
      <c r="C15" s="194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4"/>
    </row>
    <row r="16" spans="1:16" ht="42.75" customHeight="1">
      <c r="A16" s="198"/>
      <c r="B16" s="199"/>
      <c r="C16" s="194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6"/>
    </row>
    <row r="17" spans="1:16" ht="42.75" customHeight="1">
      <c r="A17" s="198"/>
      <c r="B17" s="199"/>
      <c r="C17" s="194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6"/>
    </row>
    <row r="18" spans="1:16" ht="42.75" customHeight="1">
      <c r="A18" s="218"/>
      <c r="B18" s="219"/>
      <c r="C18" s="235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7"/>
    </row>
    <row r="19" spans="1:16" ht="34.5" customHeight="1">
      <c r="A19" s="266" t="s">
        <v>1887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</row>
    <row r="20" spans="1:16" ht="34.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</row>
    <row r="21" spans="1:16" ht="34.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2:16" ht="34.5" customHeight="1">
      <c r="B22" s="145"/>
      <c r="C22" s="145"/>
      <c r="D22" s="145"/>
      <c r="E22" s="145"/>
      <c r="F22" s="145"/>
      <c r="G22" s="145"/>
      <c r="H22" s="145"/>
      <c r="I22" s="145"/>
      <c r="K22" s="258" t="s">
        <v>1886</v>
      </c>
      <c r="L22" s="258"/>
      <c r="M22" s="258"/>
      <c r="N22" s="258"/>
      <c r="O22" s="258"/>
      <c r="P22" s="258"/>
    </row>
  </sheetData>
  <sheetProtection password="CC65" sheet="1"/>
  <mergeCells count="47">
    <mergeCell ref="J13:K13"/>
    <mergeCell ref="K22:P22"/>
    <mergeCell ref="J4:K4"/>
    <mergeCell ref="H4:I4"/>
    <mergeCell ref="C4:F4"/>
    <mergeCell ref="A19:P19"/>
    <mergeCell ref="A9:B10"/>
    <mergeCell ref="C9:D9"/>
    <mergeCell ref="C10:D10"/>
    <mergeCell ref="E9:I9"/>
    <mergeCell ref="J9:K9"/>
    <mergeCell ref="F2:J2"/>
    <mergeCell ref="C8:I8"/>
    <mergeCell ref="J8:K8"/>
    <mergeCell ref="L8:P8"/>
    <mergeCell ref="C7:I7"/>
    <mergeCell ref="M3:P3"/>
    <mergeCell ref="A14:B18"/>
    <mergeCell ref="C15:P15"/>
    <mergeCell ref="C18:P18"/>
    <mergeCell ref="A5:B5"/>
    <mergeCell ref="C5:P5"/>
    <mergeCell ref="A4:B4"/>
    <mergeCell ref="A6:B6"/>
    <mergeCell ref="C6:P6"/>
    <mergeCell ref="L9:P9"/>
    <mergeCell ref="E10:I10"/>
    <mergeCell ref="A1:D1"/>
    <mergeCell ref="J7:K7"/>
    <mergeCell ref="L7:P7"/>
    <mergeCell ref="A11:B13"/>
    <mergeCell ref="A8:B8"/>
    <mergeCell ref="K1:L1"/>
    <mergeCell ref="N4:O4"/>
    <mergeCell ref="J10:K10"/>
    <mergeCell ref="L10:P10"/>
    <mergeCell ref="A7:B7"/>
    <mergeCell ref="C16:P16"/>
    <mergeCell ref="C17:P17"/>
    <mergeCell ref="C11:D11"/>
    <mergeCell ref="J11:K11"/>
    <mergeCell ref="L11:P11"/>
    <mergeCell ref="C12:D12"/>
    <mergeCell ref="E12:P12"/>
    <mergeCell ref="C13:D13"/>
    <mergeCell ref="H13:I13"/>
    <mergeCell ref="C14:P14"/>
  </mergeCells>
  <printOptions/>
  <pageMargins left="0.7874015748031497" right="0.7874015748031497" top="0.6692913385826772" bottom="0.3937007874015748" header="0.4330708661417323" footer="0.2755905511811024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AA77"/>
  <sheetViews>
    <sheetView showZeros="0" zoomScaleSheetLayoutView="65" zoomScalePageLayoutView="0" workbookViewId="0" topLeftCell="A1">
      <selection activeCell="A3" sqref="A3:C3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5" width="3.09765625" style="0" customWidth="1"/>
    <col min="36" max="16384" width="3.09765625" style="3" customWidth="1"/>
  </cols>
  <sheetData>
    <row r="1" spans="1:27" s="1" customFormat="1" ht="14.25">
      <c r="A1" s="632" t="s">
        <v>1641</v>
      </c>
      <c r="B1" s="633"/>
      <c r="C1" s="633"/>
      <c r="D1" s="709" t="s">
        <v>1479</v>
      </c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2">
        <f>'申込書'!$A$1</f>
        <v>43435</v>
      </c>
      <c r="Y1" s="652"/>
      <c r="Z1" s="652"/>
      <c r="AA1" s="653"/>
    </row>
    <row r="2" spans="1:27" ht="20.25" customHeight="1">
      <c r="A2" s="635" t="s">
        <v>1712</v>
      </c>
      <c r="B2" s="636"/>
      <c r="C2" s="637"/>
      <c r="D2" s="628">
        <f>'申込書'!$A$3</f>
        <v>2018</v>
      </c>
      <c r="E2" s="629"/>
      <c r="F2" s="631">
        <f>'申込書'!$J$4</f>
        <v>43432</v>
      </c>
      <c r="G2" s="631"/>
      <c r="H2" s="645" t="str">
        <f>'申込書'!$L$4</f>
        <v>（水）</v>
      </c>
      <c r="I2" s="645"/>
      <c r="J2" s="135" t="s">
        <v>805</v>
      </c>
      <c r="K2" s="619">
        <f>'申込書'!$N$4</f>
        <v>43434</v>
      </c>
      <c r="L2" s="619"/>
      <c r="M2" s="619"/>
      <c r="N2" s="136" t="str">
        <f>'申込書'!$P$4</f>
        <v>（金）</v>
      </c>
      <c r="O2" s="137" t="s">
        <v>806</v>
      </c>
      <c r="P2" s="630">
        <f>'申込書'!$C$4</f>
        <v>43435</v>
      </c>
      <c r="Q2" s="630"/>
      <c r="R2" s="2" t="s">
        <v>831</v>
      </c>
      <c r="S2" s="138" t="s">
        <v>832</v>
      </c>
      <c r="T2" s="111" t="s">
        <v>833</v>
      </c>
      <c r="U2" s="620">
        <f>'申込書'!$C$7</f>
        <v>0</v>
      </c>
      <c r="V2" s="621"/>
      <c r="W2" s="621"/>
      <c r="X2" s="621"/>
      <c r="Y2" s="621"/>
      <c r="Z2" s="621"/>
      <c r="AA2" s="622"/>
    </row>
    <row r="3" spans="1:27" ht="20.25" customHeight="1">
      <c r="A3" s="638" t="s">
        <v>1709</v>
      </c>
      <c r="B3" s="639"/>
      <c r="C3" s="640"/>
      <c r="D3" s="641">
        <f>'申込書'!$C$5</f>
        <v>0</v>
      </c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3"/>
      <c r="T3" s="111" t="s">
        <v>1880</v>
      </c>
      <c r="U3" s="625">
        <f>'集計表'!$N$102</f>
        <v>0</v>
      </c>
      <c r="V3" s="625"/>
      <c r="W3" s="625"/>
      <c r="X3" s="625"/>
      <c r="Y3" s="625"/>
      <c r="Z3" s="625"/>
      <c r="AA3" s="4" t="s">
        <v>1714</v>
      </c>
    </row>
    <row r="4" spans="1:27" ht="13.5">
      <c r="A4" s="644" t="s">
        <v>1875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84"/>
      <c r="U4" s="598" t="s">
        <v>22</v>
      </c>
      <c r="V4" s="598"/>
      <c r="W4" s="19" t="s">
        <v>1642</v>
      </c>
      <c r="X4" s="674">
        <f>SUM(T75)</f>
        <v>0</v>
      </c>
      <c r="Y4" s="598"/>
      <c r="Z4" s="598"/>
      <c r="AA4" s="3" t="s">
        <v>1643</v>
      </c>
    </row>
    <row r="5" spans="1:27" ht="12.75" customHeight="1">
      <c r="A5" s="20"/>
      <c r="B5" s="616" t="s">
        <v>1644</v>
      </c>
      <c r="C5" s="617"/>
      <c r="D5" s="618"/>
      <c r="E5" s="106" t="s">
        <v>23</v>
      </c>
      <c r="F5" s="104" t="s">
        <v>24</v>
      </c>
      <c r="G5" s="626" t="s">
        <v>837</v>
      </c>
      <c r="H5" s="617"/>
      <c r="I5" s="617"/>
      <c r="J5" s="617"/>
      <c r="K5" s="617"/>
      <c r="L5" s="617"/>
      <c r="M5" s="627"/>
      <c r="O5" s="21"/>
      <c r="P5" s="616" t="s">
        <v>838</v>
      </c>
      <c r="Q5" s="617"/>
      <c r="R5" s="617"/>
      <c r="S5" s="92" t="s">
        <v>23</v>
      </c>
      <c r="T5" s="91" t="s">
        <v>24</v>
      </c>
      <c r="U5" s="617" t="s">
        <v>837</v>
      </c>
      <c r="V5" s="617"/>
      <c r="W5" s="617"/>
      <c r="X5" s="617"/>
      <c r="Y5" s="617"/>
      <c r="Z5" s="617"/>
      <c r="AA5" s="627"/>
    </row>
    <row r="6" spans="1:27" ht="12.75" customHeight="1">
      <c r="A6" s="600" t="s">
        <v>535</v>
      </c>
      <c r="B6" s="606" t="s">
        <v>1645</v>
      </c>
      <c r="C6" s="607"/>
      <c r="D6" s="608"/>
      <c r="E6" s="86">
        <v>440</v>
      </c>
      <c r="F6" s="108"/>
      <c r="G6" s="586" t="s">
        <v>536</v>
      </c>
      <c r="H6" s="587"/>
      <c r="I6" s="587"/>
      <c r="J6" s="587"/>
      <c r="K6" s="587"/>
      <c r="L6" s="587"/>
      <c r="M6" s="588"/>
      <c r="N6" s="130"/>
      <c r="O6" s="600" t="s">
        <v>3</v>
      </c>
      <c r="P6" s="606" t="s">
        <v>1646</v>
      </c>
      <c r="Q6" s="607"/>
      <c r="R6" s="608"/>
      <c r="S6" s="86">
        <v>570</v>
      </c>
      <c r="T6" s="108"/>
      <c r="U6" s="609" t="s">
        <v>1647</v>
      </c>
      <c r="V6" s="610"/>
      <c r="W6" s="610"/>
      <c r="X6" s="610"/>
      <c r="Y6" s="610"/>
      <c r="Z6" s="610"/>
      <c r="AA6" s="611"/>
    </row>
    <row r="7" spans="1:27" ht="12.75" customHeight="1">
      <c r="A7" s="601"/>
      <c r="B7" s="583" t="s">
        <v>1648</v>
      </c>
      <c r="C7" s="584"/>
      <c r="D7" s="585"/>
      <c r="E7" s="78">
        <v>640</v>
      </c>
      <c r="F7" s="105"/>
      <c r="G7" s="580" t="s">
        <v>537</v>
      </c>
      <c r="H7" s="581"/>
      <c r="I7" s="581"/>
      <c r="J7" s="581"/>
      <c r="K7" s="581"/>
      <c r="L7" s="581"/>
      <c r="M7" s="582"/>
      <c r="N7" s="130"/>
      <c r="O7" s="601"/>
      <c r="P7" s="583" t="s">
        <v>1649</v>
      </c>
      <c r="Q7" s="584"/>
      <c r="R7" s="585"/>
      <c r="S7" s="78">
        <v>700</v>
      </c>
      <c r="T7" s="105"/>
      <c r="U7" s="580" t="s">
        <v>538</v>
      </c>
      <c r="V7" s="581"/>
      <c r="W7" s="581"/>
      <c r="X7" s="581"/>
      <c r="Y7" s="581"/>
      <c r="Z7" s="581"/>
      <c r="AA7" s="582"/>
    </row>
    <row r="8" spans="1:27" ht="12.75" customHeight="1">
      <c r="A8" s="601"/>
      <c r="B8" s="583" t="s">
        <v>1650</v>
      </c>
      <c r="C8" s="584"/>
      <c r="D8" s="585"/>
      <c r="E8" s="78">
        <v>490</v>
      </c>
      <c r="F8" s="105"/>
      <c r="G8" s="580" t="s">
        <v>539</v>
      </c>
      <c r="H8" s="581"/>
      <c r="I8" s="581"/>
      <c r="J8" s="581"/>
      <c r="K8" s="581"/>
      <c r="L8" s="581"/>
      <c r="M8" s="582"/>
      <c r="N8" s="130"/>
      <c r="O8" s="601"/>
      <c r="P8" s="583" t="s">
        <v>1651</v>
      </c>
      <c r="Q8" s="584"/>
      <c r="R8" s="585"/>
      <c r="S8" s="78">
        <v>700</v>
      </c>
      <c r="T8" s="105"/>
      <c r="U8" s="580" t="s">
        <v>540</v>
      </c>
      <c r="V8" s="581"/>
      <c r="W8" s="581"/>
      <c r="X8" s="581"/>
      <c r="Y8" s="581"/>
      <c r="Z8" s="581"/>
      <c r="AA8" s="582"/>
    </row>
    <row r="9" spans="1:27" ht="12.75" customHeight="1">
      <c r="A9" s="601"/>
      <c r="B9" s="583" t="s">
        <v>541</v>
      </c>
      <c r="C9" s="584"/>
      <c r="D9" s="585"/>
      <c r="E9" s="78">
        <v>500</v>
      </c>
      <c r="F9" s="78"/>
      <c r="G9" s="580" t="s">
        <v>542</v>
      </c>
      <c r="H9" s="581"/>
      <c r="I9" s="581"/>
      <c r="J9" s="581"/>
      <c r="K9" s="581"/>
      <c r="L9" s="581"/>
      <c r="M9" s="582"/>
      <c r="N9" s="130"/>
      <c r="O9" s="601"/>
      <c r="P9" s="583" t="s">
        <v>543</v>
      </c>
      <c r="Q9" s="584"/>
      <c r="R9" s="585"/>
      <c r="S9" s="78">
        <v>430</v>
      </c>
      <c r="T9" s="78"/>
      <c r="U9" s="580" t="s">
        <v>966</v>
      </c>
      <c r="V9" s="581"/>
      <c r="W9" s="581"/>
      <c r="X9" s="581"/>
      <c r="Y9" s="581"/>
      <c r="Z9" s="581"/>
      <c r="AA9" s="582"/>
    </row>
    <row r="10" spans="1:27" ht="12.75" customHeight="1">
      <c r="A10" s="601"/>
      <c r="B10" s="583" t="s">
        <v>544</v>
      </c>
      <c r="C10" s="584"/>
      <c r="D10" s="585"/>
      <c r="E10" s="78">
        <v>360</v>
      </c>
      <c r="F10" s="78"/>
      <c r="G10" s="580" t="s">
        <v>545</v>
      </c>
      <c r="H10" s="581"/>
      <c r="I10" s="581"/>
      <c r="J10" s="581"/>
      <c r="K10" s="581"/>
      <c r="L10" s="581"/>
      <c r="M10" s="582"/>
      <c r="N10" s="130"/>
      <c r="O10" s="601"/>
      <c r="P10" s="583" t="s">
        <v>546</v>
      </c>
      <c r="Q10" s="584"/>
      <c r="R10" s="585"/>
      <c r="S10" s="78">
        <v>700</v>
      </c>
      <c r="T10" s="78"/>
      <c r="U10" s="580" t="s">
        <v>547</v>
      </c>
      <c r="V10" s="581"/>
      <c r="W10" s="581"/>
      <c r="X10" s="581"/>
      <c r="Y10" s="581"/>
      <c r="Z10" s="581"/>
      <c r="AA10" s="582"/>
    </row>
    <row r="11" spans="1:27" ht="12.75" customHeight="1">
      <c r="A11" s="601"/>
      <c r="B11" s="583" t="s">
        <v>548</v>
      </c>
      <c r="C11" s="584"/>
      <c r="D11" s="585"/>
      <c r="E11" s="78">
        <v>480</v>
      </c>
      <c r="F11" s="78"/>
      <c r="G11" s="580" t="s">
        <v>549</v>
      </c>
      <c r="H11" s="581"/>
      <c r="I11" s="581"/>
      <c r="J11" s="581"/>
      <c r="K11" s="581"/>
      <c r="L11" s="581"/>
      <c r="M11" s="582"/>
      <c r="N11" s="130"/>
      <c r="O11" s="601"/>
      <c r="P11" s="583" t="s">
        <v>550</v>
      </c>
      <c r="Q11" s="584"/>
      <c r="R11" s="585"/>
      <c r="S11" s="78">
        <v>430</v>
      </c>
      <c r="T11" s="78"/>
      <c r="U11" s="580" t="s">
        <v>551</v>
      </c>
      <c r="V11" s="581"/>
      <c r="W11" s="581"/>
      <c r="X11" s="581"/>
      <c r="Y11" s="581"/>
      <c r="Z11" s="581"/>
      <c r="AA11" s="582"/>
    </row>
    <row r="12" spans="1:27" ht="12.75" customHeight="1">
      <c r="A12" s="601"/>
      <c r="B12" s="583" t="s">
        <v>552</v>
      </c>
      <c r="C12" s="584"/>
      <c r="D12" s="585"/>
      <c r="E12" s="78">
        <v>660</v>
      </c>
      <c r="F12" s="78"/>
      <c r="G12" s="580" t="s">
        <v>553</v>
      </c>
      <c r="H12" s="581"/>
      <c r="I12" s="581"/>
      <c r="J12" s="581"/>
      <c r="K12" s="581"/>
      <c r="L12" s="581"/>
      <c r="M12" s="582"/>
      <c r="N12" s="130"/>
      <c r="O12" s="601"/>
      <c r="P12" s="583" t="s">
        <v>554</v>
      </c>
      <c r="Q12" s="584"/>
      <c r="R12" s="585"/>
      <c r="S12" s="78">
        <v>570</v>
      </c>
      <c r="T12" s="78"/>
      <c r="U12" s="580" t="s">
        <v>555</v>
      </c>
      <c r="V12" s="581"/>
      <c r="W12" s="581"/>
      <c r="X12" s="581"/>
      <c r="Y12" s="581"/>
      <c r="Z12" s="581"/>
      <c r="AA12" s="582"/>
    </row>
    <row r="13" spans="1:27" ht="12.75" customHeight="1">
      <c r="A13" s="601"/>
      <c r="B13" s="583" t="s">
        <v>556</v>
      </c>
      <c r="C13" s="584"/>
      <c r="D13" s="585"/>
      <c r="E13" s="78">
        <v>550</v>
      </c>
      <c r="F13" s="78"/>
      <c r="G13" s="580" t="s">
        <v>557</v>
      </c>
      <c r="H13" s="581"/>
      <c r="I13" s="581"/>
      <c r="J13" s="581"/>
      <c r="K13" s="581"/>
      <c r="L13" s="581"/>
      <c r="M13" s="582"/>
      <c r="N13" s="130"/>
      <c r="O13" s="601"/>
      <c r="P13" s="583" t="s">
        <v>558</v>
      </c>
      <c r="Q13" s="584"/>
      <c r="R13" s="585"/>
      <c r="S13" s="78">
        <v>600</v>
      </c>
      <c r="T13" s="78"/>
      <c r="U13" s="580" t="s">
        <v>559</v>
      </c>
      <c r="V13" s="581"/>
      <c r="W13" s="581"/>
      <c r="X13" s="581"/>
      <c r="Y13" s="581"/>
      <c r="Z13" s="581"/>
      <c r="AA13" s="582"/>
    </row>
    <row r="14" spans="1:27" ht="12.75" customHeight="1">
      <c r="A14" s="601"/>
      <c r="B14" s="583" t="s">
        <v>560</v>
      </c>
      <c r="C14" s="584"/>
      <c r="D14" s="585"/>
      <c r="E14" s="78">
        <v>330</v>
      </c>
      <c r="F14" s="94"/>
      <c r="G14" s="580" t="s">
        <v>561</v>
      </c>
      <c r="H14" s="581"/>
      <c r="I14" s="581"/>
      <c r="J14" s="581"/>
      <c r="K14" s="581"/>
      <c r="L14" s="581"/>
      <c r="M14" s="582"/>
      <c r="N14" s="130"/>
      <c r="O14" s="601"/>
      <c r="P14" s="583" t="s">
        <v>562</v>
      </c>
      <c r="Q14" s="584"/>
      <c r="R14" s="585"/>
      <c r="S14" s="78">
        <v>800</v>
      </c>
      <c r="T14" s="94"/>
      <c r="U14" s="580" t="s">
        <v>563</v>
      </c>
      <c r="V14" s="581"/>
      <c r="W14" s="581"/>
      <c r="X14" s="581"/>
      <c r="Y14" s="581"/>
      <c r="Z14" s="581"/>
      <c r="AA14" s="582"/>
    </row>
    <row r="15" spans="1:27" ht="12.75" customHeight="1">
      <c r="A15" s="601"/>
      <c r="B15" s="583" t="s">
        <v>564</v>
      </c>
      <c r="C15" s="584"/>
      <c r="D15" s="585"/>
      <c r="E15" s="78">
        <v>710</v>
      </c>
      <c r="F15" s="78"/>
      <c r="G15" s="580" t="s">
        <v>565</v>
      </c>
      <c r="H15" s="581"/>
      <c r="I15" s="581"/>
      <c r="J15" s="581"/>
      <c r="K15" s="581"/>
      <c r="L15" s="581"/>
      <c r="M15" s="582"/>
      <c r="N15" s="130"/>
      <c r="O15" s="601"/>
      <c r="P15" s="583" t="s">
        <v>566</v>
      </c>
      <c r="Q15" s="584"/>
      <c r="R15" s="585"/>
      <c r="S15" s="78">
        <v>380</v>
      </c>
      <c r="T15" s="78"/>
      <c r="U15" s="580" t="s">
        <v>567</v>
      </c>
      <c r="V15" s="581"/>
      <c r="W15" s="581"/>
      <c r="X15" s="581"/>
      <c r="Y15" s="581"/>
      <c r="Z15" s="581"/>
      <c r="AA15" s="582"/>
    </row>
    <row r="16" spans="1:27" ht="12.75" customHeight="1">
      <c r="A16" s="601"/>
      <c r="B16" s="583" t="s">
        <v>568</v>
      </c>
      <c r="C16" s="584"/>
      <c r="D16" s="585"/>
      <c r="E16" s="78">
        <v>440</v>
      </c>
      <c r="F16" s="78"/>
      <c r="G16" s="580" t="s">
        <v>896</v>
      </c>
      <c r="H16" s="581"/>
      <c r="I16" s="581"/>
      <c r="J16" s="581"/>
      <c r="K16" s="581"/>
      <c r="L16" s="581"/>
      <c r="M16" s="582"/>
      <c r="N16" s="130"/>
      <c r="O16" s="601"/>
      <c r="P16" s="694" t="s">
        <v>569</v>
      </c>
      <c r="Q16" s="695"/>
      <c r="R16" s="696"/>
      <c r="S16" s="78">
        <v>400</v>
      </c>
      <c r="T16" s="78"/>
      <c r="U16" s="697" t="s">
        <v>570</v>
      </c>
      <c r="V16" s="698"/>
      <c r="W16" s="698"/>
      <c r="X16" s="698"/>
      <c r="Y16" s="698"/>
      <c r="Z16" s="698"/>
      <c r="AA16" s="699"/>
    </row>
    <row r="17" spans="1:27" ht="12.75" customHeight="1">
      <c r="A17" s="601"/>
      <c r="B17" s="583" t="s">
        <v>910</v>
      </c>
      <c r="C17" s="584"/>
      <c r="D17" s="585"/>
      <c r="E17" s="78">
        <v>480</v>
      </c>
      <c r="F17" s="78"/>
      <c r="G17" s="697" t="s">
        <v>1019</v>
      </c>
      <c r="H17" s="698"/>
      <c r="I17" s="698"/>
      <c r="J17" s="698"/>
      <c r="K17" s="698"/>
      <c r="L17" s="698"/>
      <c r="M17" s="699"/>
      <c r="N17" s="130"/>
      <c r="O17" s="601"/>
      <c r="P17" s="710"/>
      <c r="Q17" s="711"/>
      <c r="R17" s="712"/>
      <c r="S17" s="81"/>
      <c r="T17" s="81"/>
      <c r="U17" s="459"/>
      <c r="V17" s="460"/>
      <c r="W17" s="460"/>
      <c r="X17" s="460"/>
      <c r="Y17" s="460"/>
      <c r="Z17" s="460"/>
      <c r="AA17" s="590"/>
    </row>
    <row r="18" spans="1:27" ht="12.75" customHeight="1">
      <c r="A18" s="601"/>
      <c r="B18" s="68" t="s">
        <v>911</v>
      </c>
      <c r="C18" s="25"/>
      <c r="D18" s="69"/>
      <c r="E18" s="79">
        <v>620</v>
      </c>
      <c r="F18" s="79"/>
      <c r="G18" s="790" t="s">
        <v>1020</v>
      </c>
      <c r="H18" s="791"/>
      <c r="I18" s="791"/>
      <c r="J18" s="791"/>
      <c r="K18" s="791"/>
      <c r="L18" s="791"/>
      <c r="M18" s="792"/>
      <c r="N18" s="130"/>
      <c r="O18" s="602"/>
      <c r="P18" s="589" t="s">
        <v>32</v>
      </c>
      <c r="Q18" s="455"/>
      <c r="R18" s="456"/>
      <c r="S18" s="87">
        <f>SUM(S6:S17)</f>
        <v>6280</v>
      </c>
      <c r="T18" s="87">
        <f>SUM(T6:T17)</f>
        <v>0</v>
      </c>
      <c r="U18" s="801"/>
      <c r="V18" s="669"/>
      <c r="W18" s="669"/>
      <c r="X18" s="669"/>
      <c r="Y18" s="669"/>
      <c r="Z18" s="669"/>
      <c r="AA18" s="670"/>
    </row>
    <row r="19" spans="1:27" ht="12.75" customHeight="1">
      <c r="A19" s="602"/>
      <c r="B19" s="589" t="s">
        <v>32</v>
      </c>
      <c r="C19" s="455"/>
      <c r="D19" s="684"/>
      <c r="E19" s="96">
        <f>SUM(E6:E18)</f>
        <v>6700</v>
      </c>
      <c r="F19" s="96">
        <f>SUM(F6:F18)</f>
        <v>0</v>
      </c>
      <c r="G19" s="597"/>
      <c r="H19" s="598"/>
      <c r="I19" s="598"/>
      <c r="J19" s="598"/>
      <c r="K19" s="598"/>
      <c r="L19" s="598"/>
      <c r="M19" s="599"/>
      <c r="N19" s="130"/>
      <c r="O19" s="600" t="s">
        <v>571</v>
      </c>
      <c r="P19" s="606" t="s">
        <v>1652</v>
      </c>
      <c r="Q19" s="607"/>
      <c r="R19" s="608"/>
      <c r="S19" s="86">
        <v>500</v>
      </c>
      <c r="T19" s="86"/>
      <c r="U19" s="586" t="s">
        <v>572</v>
      </c>
      <c r="V19" s="587"/>
      <c r="W19" s="587"/>
      <c r="X19" s="587"/>
      <c r="Y19" s="587"/>
      <c r="Z19" s="587"/>
      <c r="AA19" s="588"/>
    </row>
    <row r="20" spans="1:27" ht="12.75" customHeight="1">
      <c r="A20" s="600" t="s">
        <v>573</v>
      </c>
      <c r="B20" s="606" t="s">
        <v>1653</v>
      </c>
      <c r="C20" s="607"/>
      <c r="D20" s="608"/>
      <c r="E20" s="86">
        <v>440</v>
      </c>
      <c r="F20" s="86"/>
      <c r="G20" s="586" t="s">
        <v>574</v>
      </c>
      <c r="H20" s="587"/>
      <c r="I20" s="587"/>
      <c r="J20" s="587"/>
      <c r="K20" s="587"/>
      <c r="L20" s="587"/>
      <c r="M20" s="588"/>
      <c r="N20" s="130"/>
      <c r="O20" s="601"/>
      <c r="P20" s="583" t="s">
        <v>1654</v>
      </c>
      <c r="Q20" s="584"/>
      <c r="R20" s="585"/>
      <c r="S20" s="78">
        <v>490</v>
      </c>
      <c r="T20" s="78"/>
      <c r="U20" s="580" t="s">
        <v>575</v>
      </c>
      <c r="V20" s="581"/>
      <c r="W20" s="581"/>
      <c r="X20" s="581"/>
      <c r="Y20" s="581"/>
      <c r="Z20" s="581"/>
      <c r="AA20" s="582"/>
    </row>
    <row r="21" spans="1:27" ht="12.75" customHeight="1">
      <c r="A21" s="601"/>
      <c r="B21" s="583" t="s">
        <v>1655</v>
      </c>
      <c r="C21" s="584"/>
      <c r="D21" s="585"/>
      <c r="E21" s="78">
        <v>650</v>
      </c>
      <c r="F21" s="78"/>
      <c r="G21" s="580" t="s">
        <v>576</v>
      </c>
      <c r="H21" s="581"/>
      <c r="I21" s="581"/>
      <c r="J21" s="581"/>
      <c r="K21" s="581"/>
      <c r="L21" s="581"/>
      <c r="M21" s="582"/>
      <c r="N21" s="130"/>
      <c r="O21" s="601"/>
      <c r="P21" s="583" t="s">
        <v>1656</v>
      </c>
      <c r="Q21" s="584"/>
      <c r="R21" s="585"/>
      <c r="S21" s="78">
        <v>950</v>
      </c>
      <c r="T21" s="78"/>
      <c r="U21" s="580" t="s">
        <v>577</v>
      </c>
      <c r="V21" s="581"/>
      <c r="W21" s="581"/>
      <c r="X21" s="581"/>
      <c r="Y21" s="581"/>
      <c r="Z21" s="581"/>
      <c r="AA21" s="582"/>
    </row>
    <row r="22" spans="1:27" ht="12.75" customHeight="1">
      <c r="A22" s="601"/>
      <c r="B22" s="583" t="s">
        <v>1657</v>
      </c>
      <c r="C22" s="584"/>
      <c r="D22" s="585"/>
      <c r="E22" s="78">
        <v>860</v>
      </c>
      <c r="F22" s="78"/>
      <c r="G22" s="580" t="s">
        <v>578</v>
      </c>
      <c r="H22" s="581"/>
      <c r="I22" s="581"/>
      <c r="J22" s="581"/>
      <c r="K22" s="581"/>
      <c r="L22" s="581"/>
      <c r="M22" s="582"/>
      <c r="N22" s="130"/>
      <c r="O22" s="601"/>
      <c r="P22" s="583" t="s">
        <v>579</v>
      </c>
      <c r="Q22" s="584"/>
      <c r="R22" s="585"/>
      <c r="S22" s="78">
        <v>350</v>
      </c>
      <c r="T22" s="78"/>
      <c r="U22" s="580" t="s">
        <v>580</v>
      </c>
      <c r="V22" s="581"/>
      <c r="W22" s="581"/>
      <c r="X22" s="581"/>
      <c r="Y22" s="581"/>
      <c r="Z22" s="581"/>
      <c r="AA22" s="582"/>
    </row>
    <row r="23" spans="1:27" ht="12.75" customHeight="1">
      <c r="A23" s="601"/>
      <c r="B23" s="583" t="s">
        <v>581</v>
      </c>
      <c r="C23" s="584"/>
      <c r="D23" s="585"/>
      <c r="E23" s="78">
        <v>1030</v>
      </c>
      <c r="F23" s="78"/>
      <c r="G23" s="580" t="s">
        <v>582</v>
      </c>
      <c r="H23" s="581"/>
      <c r="I23" s="581"/>
      <c r="J23" s="581"/>
      <c r="K23" s="581"/>
      <c r="L23" s="581"/>
      <c r="M23" s="582"/>
      <c r="N23" s="130"/>
      <c r="O23" s="601"/>
      <c r="P23" s="583" t="s">
        <v>583</v>
      </c>
      <c r="Q23" s="584"/>
      <c r="R23" s="585"/>
      <c r="S23" s="78">
        <v>370</v>
      </c>
      <c r="T23" s="78"/>
      <c r="U23" s="580" t="s">
        <v>584</v>
      </c>
      <c r="V23" s="581"/>
      <c r="W23" s="581"/>
      <c r="X23" s="581"/>
      <c r="Y23" s="581"/>
      <c r="Z23" s="581"/>
      <c r="AA23" s="582"/>
    </row>
    <row r="24" spans="1:27" ht="12.75" customHeight="1">
      <c r="A24" s="601"/>
      <c r="B24" s="583" t="s">
        <v>585</v>
      </c>
      <c r="C24" s="584"/>
      <c r="D24" s="585"/>
      <c r="E24" s="78">
        <v>600</v>
      </c>
      <c r="F24" s="78"/>
      <c r="G24" s="580" t="s">
        <v>586</v>
      </c>
      <c r="H24" s="581"/>
      <c r="I24" s="581"/>
      <c r="J24" s="581"/>
      <c r="K24" s="581"/>
      <c r="L24" s="581"/>
      <c r="M24" s="582"/>
      <c r="N24" s="130"/>
      <c r="O24" s="601"/>
      <c r="P24" s="583" t="s">
        <v>587</v>
      </c>
      <c r="Q24" s="584"/>
      <c r="R24" s="585"/>
      <c r="S24" s="78">
        <v>530</v>
      </c>
      <c r="T24" s="78"/>
      <c r="U24" s="580" t="s">
        <v>588</v>
      </c>
      <c r="V24" s="581"/>
      <c r="W24" s="581"/>
      <c r="X24" s="581"/>
      <c r="Y24" s="581"/>
      <c r="Z24" s="581"/>
      <c r="AA24" s="582"/>
    </row>
    <row r="25" spans="1:27" ht="12.75" customHeight="1">
      <c r="A25" s="601"/>
      <c r="B25" s="583" t="s">
        <v>589</v>
      </c>
      <c r="C25" s="584"/>
      <c r="D25" s="585"/>
      <c r="E25" s="78">
        <v>770</v>
      </c>
      <c r="F25" s="78"/>
      <c r="G25" s="580" t="s">
        <v>590</v>
      </c>
      <c r="H25" s="581"/>
      <c r="I25" s="581"/>
      <c r="J25" s="581"/>
      <c r="K25" s="581"/>
      <c r="L25" s="581"/>
      <c r="M25" s="582"/>
      <c r="N25" s="130"/>
      <c r="O25" s="601"/>
      <c r="P25" s="583" t="s">
        <v>591</v>
      </c>
      <c r="Q25" s="584"/>
      <c r="R25" s="585"/>
      <c r="S25" s="78">
        <v>430</v>
      </c>
      <c r="T25" s="78"/>
      <c r="U25" s="580" t="s">
        <v>592</v>
      </c>
      <c r="V25" s="581"/>
      <c r="W25" s="581"/>
      <c r="X25" s="581"/>
      <c r="Y25" s="581"/>
      <c r="Z25" s="581"/>
      <c r="AA25" s="582"/>
    </row>
    <row r="26" spans="1:27" ht="12.75" customHeight="1">
      <c r="A26" s="601"/>
      <c r="B26" s="583" t="s">
        <v>593</v>
      </c>
      <c r="C26" s="584"/>
      <c r="D26" s="585"/>
      <c r="E26" s="78">
        <v>470</v>
      </c>
      <c r="F26" s="78"/>
      <c r="G26" s="580" t="s">
        <v>594</v>
      </c>
      <c r="H26" s="581"/>
      <c r="I26" s="581"/>
      <c r="J26" s="581"/>
      <c r="K26" s="581"/>
      <c r="L26" s="581"/>
      <c r="M26" s="582"/>
      <c r="N26" s="130"/>
      <c r="O26" s="601"/>
      <c r="P26" s="583" t="s">
        <v>595</v>
      </c>
      <c r="Q26" s="584"/>
      <c r="R26" s="585"/>
      <c r="S26" s="78">
        <v>460</v>
      </c>
      <c r="T26" s="78"/>
      <c r="U26" s="580" t="s">
        <v>596</v>
      </c>
      <c r="V26" s="581"/>
      <c r="W26" s="581"/>
      <c r="X26" s="581"/>
      <c r="Y26" s="581"/>
      <c r="Z26" s="581"/>
      <c r="AA26" s="582"/>
    </row>
    <row r="27" spans="1:27" ht="12.75" customHeight="1">
      <c r="A27" s="601"/>
      <c r="B27" s="583" t="s">
        <v>597</v>
      </c>
      <c r="C27" s="584"/>
      <c r="D27" s="585"/>
      <c r="E27" s="78">
        <v>570</v>
      </c>
      <c r="F27" s="78"/>
      <c r="G27" s="580" t="s">
        <v>598</v>
      </c>
      <c r="H27" s="581"/>
      <c r="I27" s="581"/>
      <c r="J27" s="581"/>
      <c r="K27" s="581"/>
      <c r="L27" s="581"/>
      <c r="M27" s="582"/>
      <c r="N27" s="130"/>
      <c r="O27" s="601"/>
      <c r="P27" s="583" t="s">
        <v>599</v>
      </c>
      <c r="Q27" s="584"/>
      <c r="R27" s="585"/>
      <c r="S27" s="78">
        <v>490</v>
      </c>
      <c r="T27" s="78"/>
      <c r="U27" s="580" t="s">
        <v>1658</v>
      </c>
      <c r="V27" s="581"/>
      <c r="W27" s="581"/>
      <c r="X27" s="581"/>
      <c r="Y27" s="581"/>
      <c r="Z27" s="581"/>
      <c r="AA27" s="582"/>
    </row>
    <row r="28" spans="1:27" ht="12.75" customHeight="1">
      <c r="A28" s="601"/>
      <c r="B28" s="583" t="s">
        <v>600</v>
      </c>
      <c r="C28" s="584"/>
      <c r="D28" s="585"/>
      <c r="E28" s="78">
        <v>600</v>
      </c>
      <c r="F28" s="78"/>
      <c r="G28" s="580" t="s">
        <v>601</v>
      </c>
      <c r="H28" s="581"/>
      <c r="I28" s="581"/>
      <c r="J28" s="581"/>
      <c r="K28" s="581"/>
      <c r="L28" s="581"/>
      <c r="M28" s="582"/>
      <c r="N28" s="130"/>
      <c r="O28" s="601"/>
      <c r="P28" s="583" t="s">
        <v>602</v>
      </c>
      <c r="Q28" s="584"/>
      <c r="R28" s="585"/>
      <c r="S28" s="78">
        <v>410</v>
      </c>
      <c r="T28" s="78"/>
      <c r="U28" s="580" t="s">
        <v>603</v>
      </c>
      <c r="V28" s="581"/>
      <c r="W28" s="581"/>
      <c r="X28" s="581"/>
      <c r="Y28" s="581"/>
      <c r="Z28" s="581"/>
      <c r="AA28" s="582"/>
    </row>
    <row r="29" spans="1:27" ht="12.75" customHeight="1">
      <c r="A29" s="601"/>
      <c r="B29" s="694" t="s">
        <v>912</v>
      </c>
      <c r="C29" s="695"/>
      <c r="D29" s="696"/>
      <c r="E29" s="79">
        <v>650</v>
      </c>
      <c r="F29" s="79"/>
      <c r="G29" s="459" t="s">
        <v>1021</v>
      </c>
      <c r="H29" s="460"/>
      <c r="I29" s="460"/>
      <c r="J29" s="460"/>
      <c r="K29" s="460"/>
      <c r="L29" s="460"/>
      <c r="M29" s="590"/>
      <c r="N29" s="130"/>
      <c r="O29" s="601"/>
      <c r="P29" s="583" t="s">
        <v>604</v>
      </c>
      <c r="Q29" s="584"/>
      <c r="R29" s="585"/>
      <c r="S29" s="78">
        <v>660</v>
      </c>
      <c r="T29" s="78"/>
      <c r="U29" s="580" t="s">
        <v>1659</v>
      </c>
      <c r="V29" s="581"/>
      <c r="W29" s="581"/>
      <c r="X29" s="581"/>
      <c r="Y29" s="581"/>
      <c r="Z29" s="581"/>
      <c r="AA29" s="582"/>
    </row>
    <row r="30" spans="1:27" ht="12.75" customHeight="1">
      <c r="A30" s="602"/>
      <c r="B30" s="589" t="s">
        <v>32</v>
      </c>
      <c r="C30" s="455"/>
      <c r="D30" s="456"/>
      <c r="E30" s="87">
        <f>SUM(E20:E29)</f>
        <v>6640</v>
      </c>
      <c r="F30" s="87">
        <f>SUM(F20:F29)</f>
        <v>0</v>
      </c>
      <c r="G30" s="597"/>
      <c r="H30" s="598"/>
      <c r="I30" s="598"/>
      <c r="J30" s="598"/>
      <c r="K30" s="598"/>
      <c r="L30" s="598"/>
      <c r="M30" s="599"/>
      <c r="N30" s="130"/>
      <c r="O30" s="601"/>
      <c r="P30" s="583" t="s">
        <v>605</v>
      </c>
      <c r="Q30" s="584"/>
      <c r="R30" s="585"/>
      <c r="S30" s="79">
        <v>580</v>
      </c>
      <c r="T30" s="79"/>
      <c r="U30" s="459" t="s">
        <v>606</v>
      </c>
      <c r="V30" s="460"/>
      <c r="W30" s="460"/>
      <c r="X30" s="460"/>
      <c r="Y30" s="460"/>
      <c r="Z30" s="460"/>
      <c r="AA30" s="590"/>
    </row>
    <row r="31" spans="1:27" ht="12.75" customHeight="1">
      <c r="A31" s="600" t="s">
        <v>607</v>
      </c>
      <c r="B31" s="606" t="s">
        <v>1660</v>
      </c>
      <c r="C31" s="607"/>
      <c r="D31" s="608"/>
      <c r="E31" s="86">
        <v>710</v>
      </c>
      <c r="F31" s="86"/>
      <c r="G31" s="586" t="s">
        <v>608</v>
      </c>
      <c r="H31" s="587"/>
      <c r="I31" s="587"/>
      <c r="J31" s="587"/>
      <c r="K31" s="587"/>
      <c r="L31" s="587"/>
      <c r="M31" s="588"/>
      <c r="N31" s="130"/>
      <c r="O31" s="602"/>
      <c r="P31" s="733" t="s">
        <v>852</v>
      </c>
      <c r="Q31" s="733"/>
      <c r="R31" s="734"/>
      <c r="S31" s="87">
        <f>SUM(S19:S30)</f>
        <v>6220</v>
      </c>
      <c r="T31" s="87">
        <f>SUM(T19:T30)</f>
        <v>0</v>
      </c>
      <c r="U31" s="646"/>
      <c r="V31" s="647"/>
      <c r="W31" s="647"/>
      <c r="X31" s="647"/>
      <c r="Y31" s="647"/>
      <c r="Z31" s="647"/>
      <c r="AA31" s="648"/>
    </row>
    <row r="32" spans="1:27" ht="12.75" customHeight="1">
      <c r="A32" s="601"/>
      <c r="B32" s="583" t="s">
        <v>1661</v>
      </c>
      <c r="C32" s="584"/>
      <c r="D32" s="585"/>
      <c r="E32" s="78">
        <v>590</v>
      </c>
      <c r="F32" s="78"/>
      <c r="G32" s="580" t="s">
        <v>609</v>
      </c>
      <c r="H32" s="581"/>
      <c r="I32" s="581"/>
      <c r="J32" s="581"/>
      <c r="K32" s="581"/>
      <c r="L32" s="581"/>
      <c r="M32" s="582"/>
      <c r="N32" s="130"/>
      <c r="O32" s="600" t="s">
        <v>610</v>
      </c>
      <c r="P32" s="606" t="s">
        <v>1662</v>
      </c>
      <c r="Q32" s="607"/>
      <c r="R32" s="608"/>
      <c r="S32" s="86">
        <v>420</v>
      </c>
      <c r="T32" s="86"/>
      <c r="U32" s="586" t="s">
        <v>1663</v>
      </c>
      <c r="V32" s="587"/>
      <c r="W32" s="587"/>
      <c r="X32" s="587"/>
      <c r="Y32" s="587"/>
      <c r="Z32" s="587"/>
      <c r="AA32" s="588"/>
    </row>
    <row r="33" spans="1:27" ht="12.75" customHeight="1">
      <c r="A33" s="601"/>
      <c r="B33" s="583" t="s">
        <v>1664</v>
      </c>
      <c r="C33" s="584"/>
      <c r="D33" s="585"/>
      <c r="E33" s="78">
        <v>420</v>
      </c>
      <c r="F33" s="78"/>
      <c r="G33" s="580" t="s">
        <v>611</v>
      </c>
      <c r="H33" s="581"/>
      <c r="I33" s="581"/>
      <c r="J33" s="581"/>
      <c r="K33" s="581"/>
      <c r="L33" s="581"/>
      <c r="M33" s="582"/>
      <c r="N33" s="130"/>
      <c r="O33" s="601"/>
      <c r="P33" s="583" t="s">
        <v>1665</v>
      </c>
      <c r="Q33" s="584"/>
      <c r="R33" s="585"/>
      <c r="S33" s="78">
        <v>370</v>
      </c>
      <c r="T33" s="78"/>
      <c r="U33" s="580" t="s">
        <v>1666</v>
      </c>
      <c r="V33" s="581"/>
      <c r="W33" s="581"/>
      <c r="X33" s="581"/>
      <c r="Y33" s="581"/>
      <c r="Z33" s="581"/>
      <c r="AA33" s="582"/>
    </row>
    <row r="34" spans="1:27" ht="12.75" customHeight="1">
      <c r="A34" s="601"/>
      <c r="B34" s="583" t="s">
        <v>612</v>
      </c>
      <c r="C34" s="584"/>
      <c r="D34" s="585"/>
      <c r="E34" s="78">
        <v>420</v>
      </c>
      <c r="F34" s="78"/>
      <c r="G34" s="580" t="s">
        <v>613</v>
      </c>
      <c r="H34" s="581"/>
      <c r="I34" s="581"/>
      <c r="J34" s="581"/>
      <c r="K34" s="581"/>
      <c r="L34" s="581"/>
      <c r="M34" s="582"/>
      <c r="N34" s="130"/>
      <c r="O34" s="601"/>
      <c r="P34" s="583" t="s">
        <v>1667</v>
      </c>
      <c r="Q34" s="584"/>
      <c r="R34" s="585"/>
      <c r="S34" s="78">
        <v>520</v>
      </c>
      <c r="T34" s="78"/>
      <c r="U34" s="580" t="s">
        <v>1668</v>
      </c>
      <c r="V34" s="581"/>
      <c r="W34" s="581"/>
      <c r="X34" s="581"/>
      <c r="Y34" s="581"/>
      <c r="Z34" s="581"/>
      <c r="AA34" s="582"/>
    </row>
    <row r="35" spans="1:27" ht="12.75" customHeight="1">
      <c r="A35" s="601"/>
      <c r="B35" s="583" t="s">
        <v>614</v>
      </c>
      <c r="C35" s="584"/>
      <c r="D35" s="585"/>
      <c r="E35" s="78">
        <v>390</v>
      </c>
      <c r="F35" s="78"/>
      <c r="G35" s="580" t="s">
        <v>615</v>
      </c>
      <c r="H35" s="581"/>
      <c r="I35" s="581"/>
      <c r="J35" s="581"/>
      <c r="K35" s="581"/>
      <c r="L35" s="581"/>
      <c r="M35" s="582"/>
      <c r="N35" s="130"/>
      <c r="O35" s="601"/>
      <c r="P35" s="583" t="s">
        <v>616</v>
      </c>
      <c r="Q35" s="584"/>
      <c r="R35" s="585"/>
      <c r="S35" s="78">
        <v>540</v>
      </c>
      <c r="T35" s="78"/>
      <c r="U35" s="580" t="s">
        <v>617</v>
      </c>
      <c r="V35" s="581"/>
      <c r="W35" s="581"/>
      <c r="X35" s="581"/>
      <c r="Y35" s="581"/>
      <c r="Z35" s="581"/>
      <c r="AA35" s="582"/>
    </row>
    <row r="36" spans="1:27" ht="12.75" customHeight="1">
      <c r="A36" s="601"/>
      <c r="B36" s="583" t="s">
        <v>618</v>
      </c>
      <c r="C36" s="584"/>
      <c r="D36" s="585"/>
      <c r="E36" s="78">
        <v>700</v>
      </c>
      <c r="F36" s="78"/>
      <c r="G36" s="580" t="s">
        <v>619</v>
      </c>
      <c r="H36" s="581"/>
      <c r="I36" s="581"/>
      <c r="J36" s="581"/>
      <c r="K36" s="581"/>
      <c r="L36" s="581"/>
      <c r="M36" s="582"/>
      <c r="N36" s="130"/>
      <c r="O36" s="601"/>
      <c r="P36" s="583" t="s">
        <v>620</v>
      </c>
      <c r="Q36" s="584"/>
      <c r="R36" s="585"/>
      <c r="S36" s="78">
        <v>330</v>
      </c>
      <c r="T36" s="78"/>
      <c r="U36" s="580" t="s">
        <v>1669</v>
      </c>
      <c r="V36" s="581"/>
      <c r="W36" s="581"/>
      <c r="X36" s="581"/>
      <c r="Y36" s="581"/>
      <c r="Z36" s="581"/>
      <c r="AA36" s="582"/>
    </row>
    <row r="37" spans="1:27" ht="12.75" customHeight="1">
      <c r="A37" s="601"/>
      <c r="B37" s="583" t="s">
        <v>621</v>
      </c>
      <c r="C37" s="584"/>
      <c r="D37" s="585"/>
      <c r="E37" s="78">
        <v>390</v>
      </c>
      <c r="F37" s="78"/>
      <c r="G37" s="580" t="s">
        <v>622</v>
      </c>
      <c r="H37" s="581"/>
      <c r="I37" s="581"/>
      <c r="J37" s="581"/>
      <c r="K37" s="581"/>
      <c r="L37" s="581"/>
      <c r="M37" s="582"/>
      <c r="N37" s="130"/>
      <c r="O37" s="601"/>
      <c r="P37" s="583" t="s">
        <v>623</v>
      </c>
      <c r="Q37" s="584"/>
      <c r="R37" s="585"/>
      <c r="S37" s="78">
        <v>400</v>
      </c>
      <c r="T37" s="78"/>
      <c r="U37" s="580" t="s">
        <v>624</v>
      </c>
      <c r="V37" s="581"/>
      <c r="W37" s="581"/>
      <c r="X37" s="581"/>
      <c r="Y37" s="581"/>
      <c r="Z37" s="581"/>
      <c r="AA37" s="582"/>
    </row>
    <row r="38" spans="1:27" ht="12.75" customHeight="1">
      <c r="A38" s="601"/>
      <c r="B38" s="583" t="s">
        <v>625</v>
      </c>
      <c r="C38" s="584"/>
      <c r="D38" s="585"/>
      <c r="E38" s="78">
        <v>440</v>
      </c>
      <c r="F38" s="78"/>
      <c r="G38" s="580" t="s">
        <v>626</v>
      </c>
      <c r="H38" s="581"/>
      <c r="I38" s="581"/>
      <c r="J38" s="581"/>
      <c r="K38" s="581"/>
      <c r="L38" s="581"/>
      <c r="M38" s="582"/>
      <c r="N38" s="130"/>
      <c r="O38" s="601"/>
      <c r="P38" s="583" t="s">
        <v>627</v>
      </c>
      <c r="Q38" s="584"/>
      <c r="R38" s="585"/>
      <c r="S38" s="78">
        <v>400</v>
      </c>
      <c r="T38" s="78"/>
      <c r="U38" s="580" t="s">
        <v>1670</v>
      </c>
      <c r="V38" s="581"/>
      <c r="W38" s="581"/>
      <c r="X38" s="581"/>
      <c r="Y38" s="581"/>
      <c r="Z38" s="581"/>
      <c r="AA38" s="582"/>
    </row>
    <row r="39" spans="1:27" ht="12.75" customHeight="1">
      <c r="A39" s="601"/>
      <c r="B39" s="583" t="s">
        <v>628</v>
      </c>
      <c r="C39" s="584"/>
      <c r="D39" s="585"/>
      <c r="E39" s="78">
        <v>390</v>
      </c>
      <c r="F39" s="78"/>
      <c r="G39" s="580" t="s">
        <v>629</v>
      </c>
      <c r="H39" s="581"/>
      <c r="I39" s="581"/>
      <c r="J39" s="581"/>
      <c r="K39" s="581"/>
      <c r="L39" s="581"/>
      <c r="M39" s="582"/>
      <c r="N39" s="130"/>
      <c r="O39" s="601"/>
      <c r="P39" s="583" t="s">
        <v>630</v>
      </c>
      <c r="Q39" s="584"/>
      <c r="R39" s="585"/>
      <c r="S39" s="78">
        <v>460</v>
      </c>
      <c r="T39" s="78"/>
      <c r="U39" s="580" t="s">
        <v>631</v>
      </c>
      <c r="V39" s="581"/>
      <c r="W39" s="581"/>
      <c r="X39" s="581"/>
      <c r="Y39" s="581"/>
      <c r="Z39" s="581"/>
      <c r="AA39" s="582"/>
    </row>
    <row r="40" spans="1:27" ht="12.75" customHeight="1">
      <c r="A40" s="601"/>
      <c r="B40" s="694" t="s">
        <v>632</v>
      </c>
      <c r="C40" s="695"/>
      <c r="D40" s="696"/>
      <c r="E40" s="78">
        <v>400</v>
      </c>
      <c r="F40" s="78"/>
      <c r="G40" s="697" t="s">
        <v>633</v>
      </c>
      <c r="H40" s="698"/>
      <c r="I40" s="698"/>
      <c r="J40" s="698"/>
      <c r="K40" s="698"/>
      <c r="L40" s="698"/>
      <c r="M40" s="699"/>
      <c r="N40" s="130"/>
      <c r="O40" s="601"/>
      <c r="P40" s="583" t="s">
        <v>634</v>
      </c>
      <c r="Q40" s="584"/>
      <c r="R40" s="585"/>
      <c r="S40" s="78">
        <v>430</v>
      </c>
      <c r="T40" s="78"/>
      <c r="U40" s="580" t="s">
        <v>635</v>
      </c>
      <c r="V40" s="581"/>
      <c r="W40" s="581"/>
      <c r="X40" s="581"/>
      <c r="Y40" s="581"/>
      <c r="Z40" s="581"/>
      <c r="AA40" s="582"/>
    </row>
    <row r="41" spans="1:27" ht="12.75" customHeight="1">
      <c r="A41" s="601"/>
      <c r="B41" s="583" t="s">
        <v>913</v>
      </c>
      <c r="C41" s="584"/>
      <c r="D41" s="585"/>
      <c r="E41" s="78">
        <v>410</v>
      </c>
      <c r="F41" s="78"/>
      <c r="G41" s="665" t="s">
        <v>1024</v>
      </c>
      <c r="H41" s="666"/>
      <c r="I41" s="666"/>
      <c r="J41" s="666"/>
      <c r="K41" s="666"/>
      <c r="L41" s="666"/>
      <c r="M41" s="667"/>
      <c r="N41" s="130"/>
      <c r="O41" s="601"/>
      <c r="P41" s="22" t="s">
        <v>636</v>
      </c>
      <c r="Q41" s="23"/>
      <c r="R41" s="24"/>
      <c r="S41" s="78">
        <v>630</v>
      </c>
      <c r="T41" s="78"/>
      <c r="U41" s="665" t="s">
        <v>637</v>
      </c>
      <c r="V41" s="666"/>
      <c r="W41" s="666"/>
      <c r="X41" s="666"/>
      <c r="Y41" s="666"/>
      <c r="Z41" s="666"/>
      <c r="AA41" s="667"/>
    </row>
    <row r="42" spans="1:27" ht="12.75" customHeight="1">
      <c r="A42" s="601"/>
      <c r="B42" s="594" t="s">
        <v>914</v>
      </c>
      <c r="C42" s="595"/>
      <c r="D42" s="596"/>
      <c r="E42" s="79">
        <v>380</v>
      </c>
      <c r="F42" s="79"/>
      <c r="G42" s="790" t="s">
        <v>1025</v>
      </c>
      <c r="H42" s="791"/>
      <c r="I42" s="791"/>
      <c r="J42" s="791"/>
      <c r="K42" s="791"/>
      <c r="L42" s="791"/>
      <c r="M42" s="792"/>
      <c r="N42" s="130"/>
      <c r="O42" s="601"/>
      <c r="P42" s="22" t="s">
        <v>639</v>
      </c>
      <c r="Q42" s="23"/>
      <c r="R42" s="24"/>
      <c r="S42" s="78">
        <v>530</v>
      </c>
      <c r="T42" s="78"/>
      <c r="U42" s="665" t="s">
        <v>640</v>
      </c>
      <c r="V42" s="666"/>
      <c r="W42" s="666"/>
      <c r="X42" s="666"/>
      <c r="Y42" s="666"/>
      <c r="Z42" s="666"/>
      <c r="AA42" s="667"/>
    </row>
    <row r="43" spans="1:27" ht="12.75" customHeight="1">
      <c r="A43" s="602"/>
      <c r="B43" s="589" t="s">
        <v>32</v>
      </c>
      <c r="C43" s="455"/>
      <c r="D43" s="456"/>
      <c r="E43" s="87">
        <f>SUM(E31:E42)</f>
        <v>5640</v>
      </c>
      <c r="F43" s="87">
        <f>SUM(F31:F42)</f>
        <v>0</v>
      </c>
      <c r="G43" s="597"/>
      <c r="H43" s="598"/>
      <c r="I43" s="598"/>
      <c r="J43" s="598"/>
      <c r="K43" s="598"/>
      <c r="L43" s="598"/>
      <c r="M43" s="599"/>
      <c r="N43" s="130"/>
      <c r="O43" s="601"/>
      <c r="P43" s="22" t="s">
        <v>642</v>
      </c>
      <c r="Q43" s="23"/>
      <c r="R43" s="24"/>
      <c r="S43" s="78">
        <v>470</v>
      </c>
      <c r="T43" s="78"/>
      <c r="U43" s="665" t="s">
        <v>643</v>
      </c>
      <c r="V43" s="666"/>
      <c r="W43" s="666"/>
      <c r="X43" s="666"/>
      <c r="Y43" s="666"/>
      <c r="Z43" s="666"/>
      <c r="AA43" s="667"/>
    </row>
    <row r="44" spans="1:27" ht="12.75" customHeight="1">
      <c r="A44" s="600" t="s">
        <v>1</v>
      </c>
      <c r="B44" s="606" t="s">
        <v>1671</v>
      </c>
      <c r="C44" s="607"/>
      <c r="D44" s="608"/>
      <c r="E44" s="86">
        <v>530</v>
      </c>
      <c r="F44" s="86"/>
      <c r="G44" s="586" t="s">
        <v>638</v>
      </c>
      <c r="H44" s="587"/>
      <c r="I44" s="587"/>
      <c r="J44" s="587"/>
      <c r="K44" s="587"/>
      <c r="L44" s="587"/>
      <c r="M44" s="588"/>
      <c r="N44" s="130"/>
      <c r="O44" s="601"/>
      <c r="P44" s="583" t="s">
        <v>645</v>
      </c>
      <c r="Q44" s="584"/>
      <c r="R44" s="585"/>
      <c r="S44" s="78">
        <v>360</v>
      </c>
      <c r="T44" s="78"/>
      <c r="U44" s="580" t="s">
        <v>646</v>
      </c>
      <c r="V44" s="581"/>
      <c r="W44" s="581"/>
      <c r="X44" s="581"/>
      <c r="Y44" s="581"/>
      <c r="Z44" s="581"/>
      <c r="AA44" s="582"/>
    </row>
    <row r="45" spans="1:27" ht="12.75" customHeight="1">
      <c r="A45" s="601"/>
      <c r="B45" s="583" t="s">
        <v>1672</v>
      </c>
      <c r="C45" s="584"/>
      <c r="D45" s="585"/>
      <c r="E45" s="78">
        <v>570</v>
      </c>
      <c r="F45" s="78"/>
      <c r="G45" s="580" t="s">
        <v>641</v>
      </c>
      <c r="H45" s="581"/>
      <c r="I45" s="581"/>
      <c r="J45" s="581"/>
      <c r="K45" s="581"/>
      <c r="L45" s="581"/>
      <c r="M45" s="582"/>
      <c r="N45" s="130"/>
      <c r="O45" s="601"/>
      <c r="P45" s="583" t="s">
        <v>649</v>
      </c>
      <c r="Q45" s="584"/>
      <c r="R45" s="585"/>
      <c r="S45" s="78">
        <v>540</v>
      </c>
      <c r="T45" s="78"/>
      <c r="U45" s="697" t="s">
        <v>650</v>
      </c>
      <c r="V45" s="698"/>
      <c r="W45" s="698"/>
      <c r="X45" s="698"/>
      <c r="Y45" s="698"/>
      <c r="Z45" s="698"/>
      <c r="AA45" s="699"/>
    </row>
    <row r="46" spans="1:27" ht="12.75" customHeight="1">
      <c r="A46" s="601"/>
      <c r="B46" s="583" t="s">
        <v>1673</v>
      </c>
      <c r="C46" s="584"/>
      <c r="D46" s="585"/>
      <c r="E46" s="78">
        <v>470</v>
      </c>
      <c r="F46" s="78"/>
      <c r="G46" s="580" t="s">
        <v>644</v>
      </c>
      <c r="H46" s="581"/>
      <c r="I46" s="581"/>
      <c r="J46" s="581"/>
      <c r="K46" s="581"/>
      <c r="L46" s="581"/>
      <c r="M46" s="582"/>
      <c r="N46" s="130"/>
      <c r="O46" s="601"/>
      <c r="P46" s="583"/>
      <c r="Q46" s="584"/>
      <c r="R46" s="585"/>
      <c r="S46" s="78"/>
      <c r="T46" s="78"/>
      <c r="U46" s="580"/>
      <c r="V46" s="581"/>
      <c r="W46" s="581"/>
      <c r="X46" s="581"/>
      <c r="Y46" s="581"/>
      <c r="Z46" s="581"/>
      <c r="AA46" s="582"/>
    </row>
    <row r="47" spans="1:27" ht="12.75" customHeight="1">
      <c r="A47" s="601"/>
      <c r="B47" s="583" t="s">
        <v>647</v>
      </c>
      <c r="C47" s="584"/>
      <c r="D47" s="585"/>
      <c r="E47" s="78">
        <v>380</v>
      </c>
      <c r="F47" s="78"/>
      <c r="G47" s="580" t="s">
        <v>648</v>
      </c>
      <c r="H47" s="581"/>
      <c r="I47" s="581"/>
      <c r="J47" s="581"/>
      <c r="K47" s="581"/>
      <c r="L47" s="581"/>
      <c r="M47" s="582"/>
      <c r="N47" s="130"/>
      <c r="O47" s="601"/>
      <c r="P47" s="583"/>
      <c r="Q47" s="584"/>
      <c r="R47" s="585"/>
      <c r="S47" s="79"/>
      <c r="T47" s="79"/>
      <c r="U47" s="459"/>
      <c r="V47" s="460"/>
      <c r="W47" s="460"/>
      <c r="X47" s="460"/>
      <c r="Y47" s="460"/>
      <c r="Z47" s="460"/>
      <c r="AA47" s="590"/>
    </row>
    <row r="48" spans="1:27" ht="12.75" customHeight="1">
      <c r="A48" s="601"/>
      <c r="B48" s="583" t="s">
        <v>651</v>
      </c>
      <c r="C48" s="584"/>
      <c r="D48" s="585"/>
      <c r="E48" s="78">
        <v>600</v>
      </c>
      <c r="F48" s="78"/>
      <c r="G48" s="580" t="s">
        <v>897</v>
      </c>
      <c r="H48" s="581"/>
      <c r="I48" s="581"/>
      <c r="J48" s="581"/>
      <c r="K48" s="581"/>
      <c r="L48" s="581"/>
      <c r="M48" s="582"/>
      <c r="N48" s="130"/>
      <c r="O48" s="602"/>
      <c r="P48" s="589" t="s">
        <v>32</v>
      </c>
      <c r="Q48" s="455"/>
      <c r="R48" s="456"/>
      <c r="S48" s="87">
        <f>SUM(S32:S47)</f>
        <v>6400</v>
      </c>
      <c r="T48" s="87">
        <f>SUM(T32:T47)</f>
        <v>0</v>
      </c>
      <c r="U48" s="597"/>
      <c r="V48" s="598"/>
      <c r="W48" s="598"/>
      <c r="X48" s="598"/>
      <c r="Y48" s="598"/>
      <c r="Z48" s="598"/>
      <c r="AA48" s="599"/>
    </row>
    <row r="49" spans="1:27" ht="12.75" customHeight="1">
      <c r="A49" s="601"/>
      <c r="B49" s="583" t="s">
        <v>652</v>
      </c>
      <c r="C49" s="584"/>
      <c r="D49" s="585"/>
      <c r="E49" s="78">
        <v>500</v>
      </c>
      <c r="F49" s="78"/>
      <c r="G49" s="580" t="s">
        <v>1674</v>
      </c>
      <c r="H49" s="581"/>
      <c r="I49" s="581"/>
      <c r="J49" s="581"/>
      <c r="K49" s="581"/>
      <c r="L49" s="581"/>
      <c r="M49" s="582"/>
      <c r="N49" s="130"/>
      <c r="O49" s="603" t="s">
        <v>1911</v>
      </c>
      <c r="P49" s="788" t="s">
        <v>1897</v>
      </c>
      <c r="Q49" s="789"/>
      <c r="R49" s="789"/>
      <c r="S49" s="164">
        <v>60</v>
      </c>
      <c r="T49" s="164"/>
      <c r="U49" s="586" t="s">
        <v>1904</v>
      </c>
      <c r="V49" s="587"/>
      <c r="W49" s="587"/>
      <c r="X49" s="587" t="s">
        <v>1895</v>
      </c>
      <c r="Y49" s="587"/>
      <c r="Z49" s="587"/>
      <c r="AA49" s="588"/>
    </row>
    <row r="50" spans="1:27" ht="12.75" customHeight="1">
      <c r="A50" s="601"/>
      <c r="B50" s="583" t="s">
        <v>656</v>
      </c>
      <c r="C50" s="584"/>
      <c r="D50" s="585"/>
      <c r="E50" s="78">
        <v>380</v>
      </c>
      <c r="F50" s="78"/>
      <c r="G50" s="580" t="s">
        <v>657</v>
      </c>
      <c r="H50" s="581"/>
      <c r="I50" s="581"/>
      <c r="J50" s="581"/>
      <c r="K50" s="581"/>
      <c r="L50" s="581"/>
      <c r="M50" s="582"/>
      <c r="N50" s="130"/>
      <c r="O50" s="604"/>
      <c r="P50" s="786" t="s">
        <v>1903</v>
      </c>
      <c r="Q50" s="787"/>
      <c r="R50" s="787"/>
      <c r="S50" s="165">
        <v>40</v>
      </c>
      <c r="T50" s="165"/>
      <c r="U50" s="580" t="s">
        <v>1905</v>
      </c>
      <c r="V50" s="581"/>
      <c r="W50" s="581"/>
      <c r="X50" s="581" t="s">
        <v>1896</v>
      </c>
      <c r="Y50" s="581"/>
      <c r="Z50" s="581"/>
      <c r="AA50" s="582"/>
    </row>
    <row r="51" spans="1:27" ht="12.75" customHeight="1">
      <c r="A51" s="601"/>
      <c r="B51" s="583" t="s">
        <v>660</v>
      </c>
      <c r="C51" s="584"/>
      <c r="D51" s="585"/>
      <c r="E51" s="78">
        <v>440</v>
      </c>
      <c r="F51" s="78"/>
      <c r="G51" s="580" t="s">
        <v>661</v>
      </c>
      <c r="H51" s="581"/>
      <c r="I51" s="581"/>
      <c r="J51" s="581"/>
      <c r="K51" s="581"/>
      <c r="L51" s="581"/>
      <c r="M51" s="582"/>
      <c r="N51" s="130"/>
      <c r="O51" s="604"/>
      <c r="P51" s="786" t="s">
        <v>1898</v>
      </c>
      <c r="Q51" s="787"/>
      <c r="R51" s="787"/>
      <c r="S51" s="165">
        <v>40</v>
      </c>
      <c r="T51" s="165"/>
      <c r="U51" s="580" t="s">
        <v>1906</v>
      </c>
      <c r="V51" s="581"/>
      <c r="W51" s="581"/>
      <c r="X51" s="581" t="s">
        <v>1896</v>
      </c>
      <c r="Y51" s="581"/>
      <c r="Z51" s="581"/>
      <c r="AA51" s="582"/>
    </row>
    <row r="52" spans="1:27" ht="12.75" customHeight="1">
      <c r="A52" s="601"/>
      <c r="B52" s="583" t="s">
        <v>663</v>
      </c>
      <c r="C52" s="584"/>
      <c r="D52" s="585"/>
      <c r="E52" s="78">
        <v>410</v>
      </c>
      <c r="F52" s="78"/>
      <c r="G52" s="580" t="s">
        <v>664</v>
      </c>
      <c r="H52" s="581"/>
      <c r="I52" s="581"/>
      <c r="J52" s="581"/>
      <c r="K52" s="581"/>
      <c r="L52" s="581"/>
      <c r="M52" s="582"/>
      <c r="N52" s="130"/>
      <c r="O52" s="604"/>
      <c r="P52" s="786" t="s">
        <v>1899</v>
      </c>
      <c r="Q52" s="787"/>
      <c r="R52" s="787"/>
      <c r="S52" s="165">
        <v>40</v>
      </c>
      <c r="T52" s="165"/>
      <c r="U52" s="580" t="s">
        <v>1907</v>
      </c>
      <c r="V52" s="581"/>
      <c r="W52" s="581"/>
      <c r="X52" s="581" t="s">
        <v>1896</v>
      </c>
      <c r="Y52" s="581"/>
      <c r="Z52" s="581"/>
      <c r="AA52" s="582"/>
    </row>
    <row r="53" spans="1:27" ht="12.75" customHeight="1">
      <c r="A53" s="601"/>
      <c r="B53" s="694" t="s">
        <v>667</v>
      </c>
      <c r="C53" s="695"/>
      <c r="D53" s="696"/>
      <c r="E53" s="78">
        <v>520</v>
      </c>
      <c r="F53" s="78"/>
      <c r="G53" s="697" t="s">
        <v>668</v>
      </c>
      <c r="H53" s="698"/>
      <c r="I53" s="698"/>
      <c r="J53" s="698"/>
      <c r="K53" s="698"/>
      <c r="L53" s="698"/>
      <c r="M53" s="699"/>
      <c r="N53" s="130"/>
      <c r="O53" s="604"/>
      <c r="P53" s="786" t="s">
        <v>1900</v>
      </c>
      <c r="Q53" s="787"/>
      <c r="R53" s="787"/>
      <c r="S53" s="165">
        <v>60</v>
      </c>
      <c r="T53" s="165"/>
      <c r="U53" s="580" t="s">
        <v>1908</v>
      </c>
      <c r="V53" s="581"/>
      <c r="W53" s="581"/>
      <c r="X53" s="581" t="s">
        <v>1896</v>
      </c>
      <c r="Y53" s="581"/>
      <c r="Z53" s="581"/>
      <c r="AA53" s="582"/>
    </row>
    <row r="54" spans="1:27" ht="12.75" customHeight="1">
      <c r="A54" s="601"/>
      <c r="B54" s="583" t="s">
        <v>915</v>
      </c>
      <c r="C54" s="584"/>
      <c r="D54" s="585"/>
      <c r="E54" s="78">
        <v>820</v>
      </c>
      <c r="F54" s="78"/>
      <c r="G54" s="665" t="s">
        <v>919</v>
      </c>
      <c r="H54" s="666"/>
      <c r="I54" s="666"/>
      <c r="J54" s="666"/>
      <c r="K54" s="666"/>
      <c r="L54" s="666"/>
      <c r="M54" s="667"/>
      <c r="N54" s="130"/>
      <c r="O54" s="604"/>
      <c r="P54" s="786" t="s">
        <v>1901</v>
      </c>
      <c r="Q54" s="787"/>
      <c r="R54" s="787"/>
      <c r="S54" s="165">
        <v>30</v>
      </c>
      <c r="T54" s="165"/>
      <c r="U54" s="580" t="s">
        <v>1909</v>
      </c>
      <c r="V54" s="581"/>
      <c r="W54" s="581"/>
      <c r="X54" s="581" t="s">
        <v>1896</v>
      </c>
      <c r="Y54" s="581"/>
      <c r="Z54" s="581"/>
      <c r="AA54" s="582"/>
    </row>
    <row r="55" spans="1:27" ht="12.75" customHeight="1">
      <c r="A55" s="601"/>
      <c r="B55" s="583" t="s">
        <v>916</v>
      </c>
      <c r="C55" s="584"/>
      <c r="D55" s="585"/>
      <c r="E55" s="78">
        <v>590</v>
      </c>
      <c r="F55" s="78"/>
      <c r="G55" s="665" t="s">
        <v>1026</v>
      </c>
      <c r="H55" s="666"/>
      <c r="I55" s="666"/>
      <c r="J55" s="666"/>
      <c r="K55" s="666"/>
      <c r="L55" s="666"/>
      <c r="M55" s="667"/>
      <c r="N55" s="130"/>
      <c r="O55" s="604"/>
      <c r="P55" s="786" t="s">
        <v>1902</v>
      </c>
      <c r="Q55" s="787"/>
      <c r="R55" s="787"/>
      <c r="S55" s="165">
        <v>30</v>
      </c>
      <c r="T55" s="165"/>
      <c r="U55" s="580" t="s">
        <v>1910</v>
      </c>
      <c r="V55" s="581"/>
      <c r="W55" s="581"/>
      <c r="X55" s="581" t="s">
        <v>1896</v>
      </c>
      <c r="Y55" s="581"/>
      <c r="Z55" s="581"/>
      <c r="AA55" s="582"/>
    </row>
    <row r="56" spans="1:27" ht="12.75" customHeight="1">
      <c r="A56" s="601"/>
      <c r="B56" s="583" t="s">
        <v>917</v>
      </c>
      <c r="C56" s="584"/>
      <c r="D56" s="585"/>
      <c r="E56" s="78">
        <v>360</v>
      </c>
      <c r="F56" s="78"/>
      <c r="G56" s="665" t="s">
        <v>1022</v>
      </c>
      <c r="H56" s="666"/>
      <c r="I56" s="666"/>
      <c r="J56" s="666"/>
      <c r="K56" s="666"/>
      <c r="L56" s="666"/>
      <c r="M56" s="667"/>
      <c r="N56" s="130"/>
      <c r="O56" s="604"/>
      <c r="P56" s="784"/>
      <c r="Q56" s="785"/>
      <c r="R56" s="785"/>
      <c r="S56" s="133"/>
      <c r="T56" s="133"/>
      <c r="U56" s="567"/>
      <c r="V56" s="782"/>
      <c r="W56" s="782"/>
      <c r="X56" s="782"/>
      <c r="Y56" s="782"/>
      <c r="Z56" s="782"/>
      <c r="AA56" s="783"/>
    </row>
    <row r="57" spans="1:27" ht="12.75" customHeight="1">
      <c r="A57" s="601"/>
      <c r="B57" s="594" t="s">
        <v>918</v>
      </c>
      <c r="C57" s="595"/>
      <c r="D57" s="596"/>
      <c r="E57" s="79">
        <v>230</v>
      </c>
      <c r="F57" s="79"/>
      <c r="G57" s="790" t="s">
        <v>1023</v>
      </c>
      <c r="H57" s="791"/>
      <c r="I57" s="791"/>
      <c r="J57" s="791"/>
      <c r="K57" s="791"/>
      <c r="L57" s="791"/>
      <c r="M57" s="792"/>
      <c r="N57" s="130"/>
      <c r="O57" s="605"/>
      <c r="P57" s="589" t="s">
        <v>32</v>
      </c>
      <c r="Q57" s="455"/>
      <c r="R57" s="684"/>
      <c r="S57" s="87">
        <f>SUM(S49:S56)</f>
        <v>300</v>
      </c>
      <c r="T57" s="87">
        <f>SUM(T49:T56)</f>
        <v>0</v>
      </c>
      <c r="U57" s="597"/>
      <c r="V57" s="598"/>
      <c r="W57" s="598"/>
      <c r="X57" s="598"/>
      <c r="Y57" s="598"/>
      <c r="Z57" s="598"/>
      <c r="AA57" s="599"/>
    </row>
    <row r="58" spans="1:27" ht="12.75" customHeight="1">
      <c r="A58" s="602"/>
      <c r="B58" s="589" t="s">
        <v>32</v>
      </c>
      <c r="C58" s="455"/>
      <c r="D58" s="684"/>
      <c r="E58" s="87">
        <f>SUM(E44:E57)</f>
        <v>6800</v>
      </c>
      <c r="F58" s="87">
        <f>SUM(F44:F57)</f>
        <v>0</v>
      </c>
      <c r="G58" s="597"/>
      <c r="H58" s="598"/>
      <c r="I58" s="598"/>
      <c r="J58" s="598"/>
      <c r="K58" s="598"/>
      <c r="L58" s="598"/>
      <c r="M58" s="599"/>
      <c r="N58" s="130"/>
      <c r="O58" s="600" t="s">
        <v>653</v>
      </c>
      <c r="P58" s="583" t="s">
        <v>654</v>
      </c>
      <c r="Q58" s="584"/>
      <c r="R58" s="585"/>
      <c r="S58" s="86">
        <v>440</v>
      </c>
      <c r="T58" s="86"/>
      <c r="U58" s="586" t="s">
        <v>655</v>
      </c>
      <c r="V58" s="587"/>
      <c r="W58" s="587"/>
      <c r="X58" s="587"/>
      <c r="Y58" s="587"/>
      <c r="Z58" s="587"/>
      <c r="AA58" s="588"/>
    </row>
    <row r="59" spans="1:27" ht="12.75" customHeight="1">
      <c r="A59" s="600" t="s">
        <v>2</v>
      </c>
      <c r="B59" s="606" t="s">
        <v>1676</v>
      </c>
      <c r="C59" s="607"/>
      <c r="D59" s="608"/>
      <c r="E59" s="86">
        <v>500</v>
      </c>
      <c r="F59" s="86"/>
      <c r="G59" s="609" t="s">
        <v>673</v>
      </c>
      <c r="H59" s="610"/>
      <c r="I59" s="610"/>
      <c r="J59" s="610"/>
      <c r="K59" s="610"/>
      <c r="L59" s="610"/>
      <c r="M59" s="611"/>
      <c r="N59" s="130"/>
      <c r="O59" s="601"/>
      <c r="P59" s="583" t="s">
        <v>658</v>
      </c>
      <c r="Q59" s="584"/>
      <c r="R59" s="585"/>
      <c r="S59" s="78">
        <v>360</v>
      </c>
      <c r="T59" s="78"/>
      <c r="U59" s="580" t="s">
        <v>659</v>
      </c>
      <c r="V59" s="581"/>
      <c r="W59" s="581"/>
      <c r="X59" s="581"/>
      <c r="Y59" s="581"/>
      <c r="Z59" s="581"/>
      <c r="AA59" s="582"/>
    </row>
    <row r="60" spans="1:27" ht="12.75" customHeight="1">
      <c r="A60" s="802"/>
      <c r="B60" s="583" t="s">
        <v>1677</v>
      </c>
      <c r="C60" s="584"/>
      <c r="D60" s="585"/>
      <c r="E60" s="78">
        <v>560</v>
      </c>
      <c r="F60" s="78"/>
      <c r="G60" s="580" t="s">
        <v>676</v>
      </c>
      <c r="H60" s="581"/>
      <c r="I60" s="581"/>
      <c r="J60" s="581"/>
      <c r="K60" s="581"/>
      <c r="L60" s="581"/>
      <c r="M60" s="582"/>
      <c r="N60" s="130"/>
      <c r="O60" s="601"/>
      <c r="P60" s="583" t="s">
        <v>662</v>
      </c>
      <c r="Q60" s="584"/>
      <c r="R60" s="585"/>
      <c r="S60" s="78">
        <v>340</v>
      </c>
      <c r="T60" s="78"/>
      <c r="U60" s="580" t="s">
        <v>1675</v>
      </c>
      <c r="V60" s="581"/>
      <c r="W60" s="581"/>
      <c r="X60" s="581"/>
      <c r="Y60" s="581"/>
      <c r="Z60" s="581"/>
      <c r="AA60" s="582"/>
    </row>
    <row r="61" spans="1:27" ht="12.75" customHeight="1">
      <c r="A61" s="802"/>
      <c r="B61" s="583" t="s">
        <v>1678</v>
      </c>
      <c r="C61" s="584"/>
      <c r="D61" s="585"/>
      <c r="E61" s="78">
        <v>560</v>
      </c>
      <c r="F61" s="78"/>
      <c r="G61" s="580" t="s">
        <v>679</v>
      </c>
      <c r="H61" s="581"/>
      <c r="I61" s="581"/>
      <c r="J61" s="581"/>
      <c r="K61" s="581"/>
      <c r="L61" s="581"/>
      <c r="M61" s="582"/>
      <c r="N61" s="130"/>
      <c r="O61" s="601"/>
      <c r="P61" s="583" t="s">
        <v>665</v>
      </c>
      <c r="Q61" s="584"/>
      <c r="R61" s="585"/>
      <c r="S61" s="78">
        <v>510</v>
      </c>
      <c r="T61" s="78"/>
      <c r="U61" s="580" t="s">
        <v>666</v>
      </c>
      <c r="V61" s="581"/>
      <c r="W61" s="581"/>
      <c r="X61" s="581"/>
      <c r="Y61" s="581"/>
      <c r="Z61" s="581"/>
      <c r="AA61" s="582"/>
    </row>
    <row r="62" spans="1:27" ht="12.75" customHeight="1">
      <c r="A62" s="802"/>
      <c r="B62" s="583" t="s">
        <v>682</v>
      </c>
      <c r="C62" s="584"/>
      <c r="D62" s="585"/>
      <c r="E62" s="78">
        <v>340</v>
      </c>
      <c r="F62" s="78"/>
      <c r="G62" s="580" t="s">
        <v>683</v>
      </c>
      <c r="H62" s="581"/>
      <c r="I62" s="581"/>
      <c r="J62" s="581"/>
      <c r="K62" s="581"/>
      <c r="L62" s="581"/>
      <c r="M62" s="582"/>
      <c r="N62" s="130"/>
      <c r="O62" s="601"/>
      <c r="P62" s="583" t="s">
        <v>669</v>
      </c>
      <c r="Q62" s="584"/>
      <c r="R62" s="585"/>
      <c r="S62" s="78">
        <v>500</v>
      </c>
      <c r="T62" s="78"/>
      <c r="U62" s="580" t="s">
        <v>670</v>
      </c>
      <c r="V62" s="581"/>
      <c r="W62" s="581"/>
      <c r="X62" s="581"/>
      <c r="Y62" s="581"/>
      <c r="Z62" s="581"/>
      <c r="AA62" s="582"/>
    </row>
    <row r="63" spans="1:27" ht="12.75" customHeight="1">
      <c r="A63" s="802"/>
      <c r="B63" s="583" t="s">
        <v>686</v>
      </c>
      <c r="C63" s="584"/>
      <c r="D63" s="585"/>
      <c r="E63" s="78">
        <v>440</v>
      </c>
      <c r="F63" s="78"/>
      <c r="G63" s="580" t="s">
        <v>687</v>
      </c>
      <c r="H63" s="581"/>
      <c r="I63" s="581"/>
      <c r="J63" s="581"/>
      <c r="K63" s="581"/>
      <c r="L63" s="581"/>
      <c r="M63" s="582"/>
      <c r="N63" s="130"/>
      <c r="O63" s="601"/>
      <c r="P63" s="22" t="s">
        <v>671</v>
      </c>
      <c r="Q63" s="23"/>
      <c r="R63" s="24"/>
      <c r="S63" s="78">
        <v>490</v>
      </c>
      <c r="T63" s="78"/>
      <c r="U63" s="665" t="s">
        <v>672</v>
      </c>
      <c r="V63" s="666"/>
      <c r="W63" s="666"/>
      <c r="X63" s="666"/>
      <c r="Y63" s="666"/>
      <c r="Z63" s="666"/>
      <c r="AA63" s="667"/>
    </row>
    <row r="64" spans="1:27" ht="12.75" customHeight="1">
      <c r="A64" s="802"/>
      <c r="B64" s="583" t="s">
        <v>690</v>
      </c>
      <c r="C64" s="584"/>
      <c r="D64" s="585"/>
      <c r="E64" s="78">
        <v>450</v>
      </c>
      <c r="F64" s="78"/>
      <c r="G64" s="580" t="s">
        <v>1679</v>
      </c>
      <c r="H64" s="581"/>
      <c r="I64" s="581"/>
      <c r="J64" s="581"/>
      <c r="K64" s="581"/>
      <c r="L64" s="581"/>
      <c r="M64" s="582"/>
      <c r="N64" s="130"/>
      <c r="O64" s="601"/>
      <c r="P64" s="22" t="s">
        <v>674</v>
      </c>
      <c r="Q64" s="23"/>
      <c r="R64" s="24"/>
      <c r="S64" s="78">
        <v>360</v>
      </c>
      <c r="T64" s="78"/>
      <c r="U64" s="665" t="s">
        <v>675</v>
      </c>
      <c r="V64" s="666"/>
      <c r="W64" s="666"/>
      <c r="X64" s="666"/>
      <c r="Y64" s="666"/>
      <c r="Z64" s="666"/>
      <c r="AA64" s="667"/>
    </row>
    <row r="65" spans="1:27" ht="12.75" customHeight="1">
      <c r="A65" s="802"/>
      <c r="B65" s="583" t="s">
        <v>693</v>
      </c>
      <c r="C65" s="584"/>
      <c r="D65" s="585"/>
      <c r="E65" s="78">
        <v>400</v>
      </c>
      <c r="F65" s="78"/>
      <c r="G65" s="580" t="s">
        <v>694</v>
      </c>
      <c r="H65" s="581"/>
      <c r="I65" s="581"/>
      <c r="J65" s="581"/>
      <c r="K65" s="581"/>
      <c r="L65" s="581"/>
      <c r="M65" s="582"/>
      <c r="N65" s="130"/>
      <c r="O65" s="601"/>
      <c r="P65" s="22" t="s">
        <v>677</v>
      </c>
      <c r="Q65" s="23"/>
      <c r="R65" s="24"/>
      <c r="S65" s="78">
        <v>540</v>
      </c>
      <c r="T65" s="78"/>
      <c r="U65" s="665" t="s">
        <v>678</v>
      </c>
      <c r="V65" s="666"/>
      <c r="W65" s="666"/>
      <c r="X65" s="666"/>
      <c r="Y65" s="666"/>
      <c r="Z65" s="666"/>
      <c r="AA65" s="667"/>
    </row>
    <row r="66" spans="1:27" ht="12.75" customHeight="1">
      <c r="A66" s="802"/>
      <c r="B66" s="583" t="s">
        <v>695</v>
      </c>
      <c r="C66" s="584"/>
      <c r="D66" s="585"/>
      <c r="E66" s="78">
        <v>450</v>
      </c>
      <c r="F66" s="78"/>
      <c r="G66" s="580" t="s">
        <v>1680</v>
      </c>
      <c r="H66" s="581"/>
      <c r="I66" s="581"/>
      <c r="J66" s="581"/>
      <c r="K66" s="581"/>
      <c r="L66" s="581"/>
      <c r="M66" s="582"/>
      <c r="N66" s="130"/>
      <c r="O66" s="601"/>
      <c r="P66" s="583" t="s">
        <v>680</v>
      </c>
      <c r="Q66" s="584"/>
      <c r="R66" s="585"/>
      <c r="S66" s="78">
        <v>630</v>
      </c>
      <c r="T66" s="78"/>
      <c r="U66" s="665" t="s">
        <v>681</v>
      </c>
      <c r="V66" s="666"/>
      <c r="W66" s="666"/>
      <c r="X66" s="666"/>
      <c r="Y66" s="666"/>
      <c r="Z66" s="666"/>
      <c r="AA66" s="667"/>
    </row>
    <row r="67" spans="1:27" ht="12.75" customHeight="1">
      <c r="A67" s="802"/>
      <c r="B67" s="583" t="s">
        <v>696</v>
      </c>
      <c r="C67" s="584"/>
      <c r="D67" s="585"/>
      <c r="E67" s="78">
        <v>470</v>
      </c>
      <c r="F67" s="94"/>
      <c r="G67" s="580" t="s">
        <v>697</v>
      </c>
      <c r="H67" s="581"/>
      <c r="I67" s="581"/>
      <c r="J67" s="581"/>
      <c r="K67" s="581"/>
      <c r="L67" s="581"/>
      <c r="M67" s="582"/>
      <c r="N67" s="130"/>
      <c r="O67" s="601"/>
      <c r="P67" s="583" t="s">
        <v>684</v>
      </c>
      <c r="Q67" s="584"/>
      <c r="R67" s="584"/>
      <c r="S67" s="78">
        <v>420</v>
      </c>
      <c r="T67" s="78"/>
      <c r="U67" s="580" t="s">
        <v>685</v>
      </c>
      <c r="V67" s="581"/>
      <c r="W67" s="581"/>
      <c r="X67" s="581"/>
      <c r="Y67" s="581"/>
      <c r="Z67" s="581"/>
      <c r="AA67" s="582"/>
    </row>
    <row r="68" spans="1:27" ht="12.75" customHeight="1">
      <c r="A68" s="802"/>
      <c r="B68" s="583" t="s">
        <v>698</v>
      </c>
      <c r="C68" s="584"/>
      <c r="D68" s="585"/>
      <c r="E68" s="78">
        <v>650</v>
      </c>
      <c r="F68" s="78"/>
      <c r="G68" s="580" t="s">
        <v>699</v>
      </c>
      <c r="H68" s="581"/>
      <c r="I68" s="581"/>
      <c r="J68" s="581"/>
      <c r="K68" s="581"/>
      <c r="L68" s="581"/>
      <c r="M68" s="582"/>
      <c r="N68" s="130"/>
      <c r="O68" s="601"/>
      <c r="P68" s="583" t="s">
        <v>688</v>
      </c>
      <c r="Q68" s="584"/>
      <c r="R68" s="584"/>
      <c r="S68" s="78">
        <v>360</v>
      </c>
      <c r="T68" s="78"/>
      <c r="U68" s="580" t="s">
        <v>689</v>
      </c>
      <c r="V68" s="581"/>
      <c r="W68" s="581"/>
      <c r="X68" s="581"/>
      <c r="Y68" s="581"/>
      <c r="Z68" s="581"/>
      <c r="AA68" s="582"/>
    </row>
    <row r="69" spans="1:27" ht="12.75" customHeight="1">
      <c r="A69" s="802"/>
      <c r="B69" s="583" t="s">
        <v>700</v>
      </c>
      <c r="C69" s="584"/>
      <c r="D69" s="585"/>
      <c r="E69" s="78">
        <v>510</v>
      </c>
      <c r="F69" s="78"/>
      <c r="G69" s="697" t="s">
        <v>701</v>
      </c>
      <c r="H69" s="698"/>
      <c r="I69" s="698"/>
      <c r="J69" s="698"/>
      <c r="K69" s="698"/>
      <c r="L69" s="698"/>
      <c r="M69" s="699"/>
      <c r="N69" s="130"/>
      <c r="O69" s="601"/>
      <c r="P69" s="583" t="s">
        <v>691</v>
      </c>
      <c r="Q69" s="584"/>
      <c r="R69" s="584"/>
      <c r="S69" s="78">
        <v>460</v>
      </c>
      <c r="T69" s="78"/>
      <c r="U69" s="697" t="s">
        <v>692</v>
      </c>
      <c r="V69" s="698"/>
      <c r="W69" s="698"/>
      <c r="X69" s="698"/>
      <c r="Y69" s="698"/>
      <c r="Z69" s="698"/>
      <c r="AA69" s="699"/>
    </row>
    <row r="70" spans="1:27" ht="12.75" customHeight="1">
      <c r="A70" s="802"/>
      <c r="B70" s="583" t="s">
        <v>945</v>
      </c>
      <c r="C70" s="584"/>
      <c r="D70" s="585"/>
      <c r="E70" s="78">
        <v>450</v>
      </c>
      <c r="F70" s="78"/>
      <c r="G70" s="665" t="s">
        <v>1027</v>
      </c>
      <c r="H70" s="666"/>
      <c r="I70" s="666"/>
      <c r="J70" s="666"/>
      <c r="K70" s="666"/>
      <c r="L70" s="666"/>
      <c r="M70" s="667"/>
      <c r="N70" s="130"/>
      <c r="O70" s="601"/>
      <c r="P70" s="779"/>
      <c r="Q70" s="780"/>
      <c r="R70" s="780"/>
      <c r="S70" s="80"/>
      <c r="T70" s="80"/>
      <c r="U70" s="800"/>
      <c r="V70" s="780"/>
      <c r="W70" s="780"/>
      <c r="X70" s="780"/>
      <c r="Y70" s="780"/>
      <c r="Z70" s="780"/>
      <c r="AA70" s="781"/>
    </row>
    <row r="71" spans="1:27" ht="12.75" customHeight="1">
      <c r="A71" s="802"/>
      <c r="B71" s="583" t="s">
        <v>946</v>
      </c>
      <c r="C71" s="584"/>
      <c r="D71" s="585"/>
      <c r="E71" s="78">
        <v>420</v>
      </c>
      <c r="F71" s="78"/>
      <c r="G71" s="796" t="s">
        <v>1028</v>
      </c>
      <c r="H71" s="796"/>
      <c r="I71" s="796"/>
      <c r="J71" s="796"/>
      <c r="K71" s="796"/>
      <c r="L71" s="796"/>
      <c r="M71" s="797"/>
      <c r="N71" s="130"/>
      <c r="O71" s="602"/>
      <c r="P71" s="793" t="s">
        <v>32</v>
      </c>
      <c r="Q71" s="794"/>
      <c r="R71" s="795"/>
      <c r="S71" s="96">
        <f>SUM(S58:S70)</f>
        <v>5410</v>
      </c>
      <c r="T71" s="96">
        <f>SUM(T58:T70)</f>
        <v>0</v>
      </c>
      <c r="U71" s="669"/>
      <c r="V71" s="669"/>
      <c r="W71" s="669"/>
      <c r="X71" s="669"/>
      <c r="Y71" s="669"/>
      <c r="Z71" s="669"/>
      <c r="AA71" s="670"/>
    </row>
    <row r="72" spans="1:15" ht="12.75" customHeight="1">
      <c r="A72" s="802"/>
      <c r="B72" s="694" t="s">
        <v>702</v>
      </c>
      <c r="C72" s="695"/>
      <c r="D72" s="696"/>
      <c r="E72" s="78">
        <v>420</v>
      </c>
      <c r="F72" s="78"/>
      <c r="G72" s="798" t="s">
        <v>1681</v>
      </c>
      <c r="H72" s="798"/>
      <c r="I72" s="798"/>
      <c r="J72" s="798"/>
      <c r="K72" s="798"/>
      <c r="L72" s="798"/>
      <c r="M72" s="799"/>
      <c r="N72" s="130"/>
      <c r="O72" s="49"/>
    </row>
    <row r="73" spans="1:27" ht="12.75" customHeight="1">
      <c r="A73" s="802"/>
      <c r="B73" s="583" t="s">
        <v>920</v>
      </c>
      <c r="C73" s="584"/>
      <c r="D73" s="585"/>
      <c r="E73" s="78">
        <v>220</v>
      </c>
      <c r="F73" s="78"/>
      <c r="G73" s="665" t="s">
        <v>1017</v>
      </c>
      <c r="H73" s="666"/>
      <c r="I73" s="666"/>
      <c r="J73" s="666"/>
      <c r="K73" s="666"/>
      <c r="L73" s="666"/>
      <c r="M73" s="667"/>
      <c r="N73" s="130"/>
      <c r="T73" s="61"/>
      <c r="U73" s="18"/>
      <c r="V73" s="18"/>
      <c r="W73" s="18"/>
      <c r="X73" s="18"/>
      <c r="Y73" s="18"/>
      <c r="Z73" s="18"/>
      <c r="AA73" s="18"/>
    </row>
    <row r="74" spans="1:27" ht="12.75" customHeight="1">
      <c r="A74" s="802"/>
      <c r="B74" s="594" t="s">
        <v>921</v>
      </c>
      <c r="C74" s="595"/>
      <c r="D74" s="596"/>
      <c r="E74" s="79">
        <v>250</v>
      </c>
      <c r="F74" s="79"/>
      <c r="G74" s="790" t="s">
        <v>1018</v>
      </c>
      <c r="H74" s="791"/>
      <c r="I74" s="791"/>
      <c r="J74" s="791"/>
      <c r="K74" s="791"/>
      <c r="L74" s="791"/>
      <c r="M74" s="792"/>
      <c r="T74" s="61"/>
      <c r="U74" s="18"/>
      <c r="V74" s="18"/>
      <c r="W74" s="18"/>
      <c r="X74" s="18"/>
      <c r="Y74" s="18"/>
      <c r="Z74" s="18"/>
      <c r="AA74" s="18"/>
    </row>
    <row r="75" spans="1:20" ht="12.75" customHeight="1">
      <c r="A75" s="803"/>
      <c r="B75" s="589" t="s">
        <v>32</v>
      </c>
      <c r="C75" s="455"/>
      <c r="D75" s="456"/>
      <c r="E75" s="87">
        <f>SUM(E59:E74)</f>
        <v>7090</v>
      </c>
      <c r="F75" s="87">
        <f>SUM(F59:F74)</f>
        <v>0</v>
      </c>
      <c r="G75" s="597"/>
      <c r="H75" s="598"/>
      <c r="I75" s="598"/>
      <c r="J75" s="598"/>
      <c r="K75" s="598"/>
      <c r="L75" s="598"/>
      <c r="M75" s="599"/>
      <c r="O75" s="668" t="s">
        <v>703</v>
      </c>
      <c r="P75" s="669"/>
      <c r="Q75" s="669"/>
      <c r="R75" s="670"/>
      <c r="S75" s="98">
        <f>E19+E30+E43+E58+E75+S18+S31+S48+S57+S71</f>
        <v>57480</v>
      </c>
      <c r="T75" s="95">
        <f>F19+F30+F43+F58+F75+T18+T31+T48+T57+T71</f>
        <v>0</v>
      </c>
    </row>
    <row r="76" ht="12.75" customHeight="1">
      <c r="N76" s="17"/>
    </row>
    <row r="77" spans="1:27" ht="12.75" customHeight="1">
      <c r="A77" s="649" t="s">
        <v>948</v>
      </c>
      <c r="B77" s="649"/>
      <c r="C77" s="649"/>
      <c r="D77" s="649"/>
      <c r="E77" s="649"/>
      <c r="F77" s="649"/>
      <c r="G77" s="649"/>
      <c r="H77" s="649"/>
      <c r="I77" s="649"/>
      <c r="J77" s="649"/>
      <c r="K77" s="649"/>
      <c r="L77" s="649"/>
      <c r="M77" s="649"/>
      <c r="N77" s="649"/>
      <c r="O77" s="649"/>
      <c r="P77" s="649"/>
      <c r="Q77" s="649"/>
      <c r="R77" s="649"/>
      <c r="S77" s="649"/>
      <c r="T77" s="649"/>
      <c r="U77" s="649"/>
      <c r="V77" s="649"/>
      <c r="W77" s="649"/>
      <c r="X77" s="649"/>
      <c r="Y77" s="649"/>
      <c r="Z77" s="649"/>
      <c r="AA77" s="649"/>
    </row>
  </sheetData>
  <sheetProtection/>
  <mergeCells count="304">
    <mergeCell ref="X1:AA1"/>
    <mergeCell ref="A59:A75"/>
    <mergeCell ref="B75:D75"/>
    <mergeCell ref="B72:D72"/>
    <mergeCell ref="B69:D69"/>
    <mergeCell ref="B60:D60"/>
    <mergeCell ref="P68:R68"/>
    <mergeCell ref="P59:R59"/>
    <mergeCell ref="P61:R61"/>
    <mergeCell ref="U19:AA19"/>
    <mergeCell ref="P62:R62"/>
    <mergeCell ref="O58:O71"/>
    <mergeCell ref="P66:R66"/>
    <mergeCell ref="P60:R60"/>
    <mergeCell ref="P58:R58"/>
    <mergeCell ref="G69:M69"/>
    <mergeCell ref="P69:R69"/>
    <mergeCell ref="G64:M64"/>
    <mergeCell ref="U21:AA21"/>
    <mergeCell ref="U20:AA20"/>
    <mergeCell ref="U9:AA9"/>
    <mergeCell ref="U6:AA6"/>
    <mergeCell ref="U7:AA7"/>
    <mergeCell ref="U17:AA17"/>
    <mergeCell ref="U16:AA16"/>
    <mergeCell ref="U15:AA15"/>
    <mergeCell ref="U10:AA10"/>
    <mergeCell ref="U22:AA22"/>
    <mergeCell ref="U24:AA24"/>
    <mergeCell ref="U26:AA26"/>
    <mergeCell ref="U29:AA29"/>
    <mergeCell ref="U23:AA23"/>
    <mergeCell ref="U11:AA11"/>
    <mergeCell ref="U12:AA12"/>
    <mergeCell ref="U13:AA13"/>
    <mergeCell ref="U14:AA14"/>
    <mergeCell ref="U18:AA18"/>
    <mergeCell ref="U30:AA30"/>
    <mergeCell ref="U27:AA27"/>
    <mergeCell ref="U28:AA28"/>
    <mergeCell ref="U25:AA25"/>
    <mergeCell ref="U33:AA33"/>
    <mergeCell ref="U32:AA32"/>
    <mergeCell ref="U31:AA31"/>
    <mergeCell ref="P18:R18"/>
    <mergeCell ref="P19:R19"/>
    <mergeCell ref="P17:R17"/>
    <mergeCell ref="P31:R31"/>
    <mergeCell ref="P27:R27"/>
    <mergeCell ref="P29:R29"/>
    <mergeCell ref="P30:R30"/>
    <mergeCell ref="P22:R22"/>
    <mergeCell ref="P26:R26"/>
    <mergeCell ref="P21:R21"/>
    <mergeCell ref="G6:M6"/>
    <mergeCell ref="P8:R8"/>
    <mergeCell ref="P13:R13"/>
    <mergeCell ref="P9:R9"/>
    <mergeCell ref="P15:R15"/>
    <mergeCell ref="P16:R16"/>
    <mergeCell ref="P11:R11"/>
    <mergeCell ref="O6:O18"/>
    <mergeCell ref="P14:R14"/>
    <mergeCell ref="G16:M16"/>
    <mergeCell ref="U2:AA2"/>
    <mergeCell ref="X4:Z4"/>
    <mergeCell ref="U4:V4"/>
    <mergeCell ref="U3:Z3"/>
    <mergeCell ref="U8:AA8"/>
    <mergeCell ref="P7:R7"/>
    <mergeCell ref="P6:R6"/>
    <mergeCell ref="P2:Q2"/>
    <mergeCell ref="A2:C2"/>
    <mergeCell ref="B5:D5"/>
    <mergeCell ref="D3:S3"/>
    <mergeCell ref="A3:C3"/>
    <mergeCell ref="F2:G2"/>
    <mergeCell ref="G5:M5"/>
    <mergeCell ref="A4:S4"/>
    <mergeCell ref="H2:I2"/>
    <mergeCell ref="K2:M2"/>
    <mergeCell ref="B8:D8"/>
    <mergeCell ref="G9:M9"/>
    <mergeCell ref="B6:D6"/>
    <mergeCell ref="G7:M7"/>
    <mergeCell ref="A1:C1"/>
    <mergeCell ref="D1:W1"/>
    <mergeCell ref="U5:AA5"/>
    <mergeCell ref="D2:E2"/>
    <mergeCell ref="P5:R5"/>
    <mergeCell ref="A6:A19"/>
    <mergeCell ref="G13:M13"/>
    <mergeCell ref="G11:M11"/>
    <mergeCell ref="P10:R10"/>
    <mergeCell ref="P12:R12"/>
    <mergeCell ref="G18:M18"/>
    <mergeCell ref="B7:D7"/>
    <mergeCell ref="G14:M14"/>
    <mergeCell ref="G12:M12"/>
    <mergeCell ref="G10:M10"/>
    <mergeCell ref="G8:M8"/>
    <mergeCell ref="B16:D16"/>
    <mergeCell ref="B20:D20"/>
    <mergeCell ref="G22:M22"/>
    <mergeCell ref="G15:M15"/>
    <mergeCell ref="G21:M21"/>
    <mergeCell ref="G17:M17"/>
    <mergeCell ref="G20:M20"/>
    <mergeCell ref="G19:M19"/>
    <mergeCell ref="B27:D27"/>
    <mergeCell ref="B25:D25"/>
    <mergeCell ref="B31:D31"/>
    <mergeCell ref="G25:M25"/>
    <mergeCell ref="B24:D24"/>
    <mergeCell ref="B21:D21"/>
    <mergeCell ref="G31:M31"/>
    <mergeCell ref="B26:D26"/>
    <mergeCell ref="B22:D22"/>
    <mergeCell ref="G26:M26"/>
    <mergeCell ref="B13:D13"/>
    <mergeCell ref="B23:D23"/>
    <mergeCell ref="B10:D10"/>
    <mergeCell ref="B9:D9"/>
    <mergeCell ref="B12:D12"/>
    <mergeCell ref="B11:D11"/>
    <mergeCell ref="B15:D15"/>
    <mergeCell ref="B17:D17"/>
    <mergeCell ref="B14:D14"/>
    <mergeCell ref="B19:D19"/>
    <mergeCell ref="A20:A30"/>
    <mergeCell ref="B28:D28"/>
    <mergeCell ref="G29:M29"/>
    <mergeCell ref="G30:M30"/>
    <mergeCell ref="P28:R28"/>
    <mergeCell ref="B33:D33"/>
    <mergeCell ref="B29:D29"/>
    <mergeCell ref="B30:D30"/>
    <mergeCell ref="P32:R32"/>
    <mergeCell ref="O19:O31"/>
    <mergeCell ref="B32:D32"/>
    <mergeCell ref="G23:M23"/>
    <mergeCell ref="P24:R24"/>
    <mergeCell ref="P25:R25"/>
    <mergeCell ref="P40:R40"/>
    <mergeCell ref="P34:R34"/>
    <mergeCell ref="G27:M27"/>
    <mergeCell ref="G28:M28"/>
    <mergeCell ref="P23:R23"/>
    <mergeCell ref="G34:M34"/>
    <mergeCell ref="P20:R20"/>
    <mergeCell ref="G24:M24"/>
    <mergeCell ref="G39:M39"/>
    <mergeCell ref="P39:R39"/>
    <mergeCell ref="P37:R37"/>
    <mergeCell ref="P36:R36"/>
    <mergeCell ref="P38:R38"/>
    <mergeCell ref="P33:R33"/>
    <mergeCell ref="G38:M38"/>
    <mergeCell ref="G33:M33"/>
    <mergeCell ref="U65:AA65"/>
    <mergeCell ref="U66:AA66"/>
    <mergeCell ref="U47:AA47"/>
    <mergeCell ref="U40:AA40"/>
    <mergeCell ref="U62:AA62"/>
    <mergeCell ref="U64:AA64"/>
    <mergeCell ref="U63:AA63"/>
    <mergeCell ref="U48:AA48"/>
    <mergeCell ref="U58:AA58"/>
    <mergeCell ref="U61:AA61"/>
    <mergeCell ref="U34:AA34"/>
    <mergeCell ref="U39:AA39"/>
    <mergeCell ref="U38:AA38"/>
    <mergeCell ref="U46:AA46"/>
    <mergeCell ref="U41:AA41"/>
    <mergeCell ref="U35:AA35"/>
    <mergeCell ref="U36:AA36"/>
    <mergeCell ref="U37:AA37"/>
    <mergeCell ref="P44:R44"/>
    <mergeCell ref="P35:R35"/>
    <mergeCell ref="P46:R46"/>
    <mergeCell ref="U43:AA43"/>
    <mergeCell ref="U45:AA45"/>
    <mergeCell ref="U42:AA42"/>
    <mergeCell ref="U44:AA44"/>
    <mergeCell ref="P45:R45"/>
    <mergeCell ref="U71:AA71"/>
    <mergeCell ref="B44:D44"/>
    <mergeCell ref="B37:D37"/>
    <mergeCell ref="B35:D35"/>
    <mergeCell ref="P67:R67"/>
    <mergeCell ref="G58:M58"/>
    <mergeCell ref="G61:M61"/>
    <mergeCell ref="G60:M60"/>
    <mergeCell ref="G44:M44"/>
    <mergeCell ref="G42:M42"/>
    <mergeCell ref="A31:A43"/>
    <mergeCell ref="B43:D43"/>
    <mergeCell ref="B42:D42"/>
    <mergeCell ref="B40:D40"/>
    <mergeCell ref="B47:D47"/>
    <mergeCell ref="B51:D51"/>
    <mergeCell ref="B34:D34"/>
    <mergeCell ref="B36:D36"/>
    <mergeCell ref="B38:D38"/>
    <mergeCell ref="B41:D41"/>
    <mergeCell ref="U69:AA69"/>
    <mergeCell ref="U67:AA67"/>
    <mergeCell ref="U68:AA68"/>
    <mergeCell ref="U70:AA70"/>
    <mergeCell ref="P70:R70"/>
    <mergeCell ref="A44:A58"/>
    <mergeCell ref="B49:D49"/>
    <mergeCell ref="B58:D58"/>
    <mergeCell ref="P48:R48"/>
    <mergeCell ref="P47:R47"/>
    <mergeCell ref="G75:M75"/>
    <mergeCell ref="G63:M63"/>
    <mergeCell ref="O75:R75"/>
    <mergeCell ref="G65:M65"/>
    <mergeCell ref="G68:M68"/>
    <mergeCell ref="G70:M70"/>
    <mergeCell ref="G71:M71"/>
    <mergeCell ref="G72:M72"/>
    <mergeCell ref="G66:M66"/>
    <mergeCell ref="B74:D74"/>
    <mergeCell ref="B73:D73"/>
    <mergeCell ref="P71:R71"/>
    <mergeCell ref="G67:M67"/>
    <mergeCell ref="B63:D63"/>
    <mergeCell ref="B66:D66"/>
    <mergeCell ref="B71:D71"/>
    <mergeCell ref="G74:M74"/>
    <mergeCell ref="G73:M73"/>
    <mergeCell ref="B70:D70"/>
    <mergeCell ref="B39:D39"/>
    <mergeCell ref="B48:D48"/>
    <mergeCell ref="B50:D50"/>
    <mergeCell ref="B45:D45"/>
    <mergeCell ref="B46:D46"/>
    <mergeCell ref="B52:D52"/>
    <mergeCell ref="G56:M56"/>
    <mergeCell ref="G57:M57"/>
    <mergeCell ref="B54:D54"/>
    <mergeCell ref="B67:D67"/>
    <mergeCell ref="B64:D64"/>
    <mergeCell ref="G59:M59"/>
    <mergeCell ref="B55:D55"/>
    <mergeCell ref="B61:D61"/>
    <mergeCell ref="G62:M62"/>
    <mergeCell ref="G53:M53"/>
    <mergeCell ref="G54:M54"/>
    <mergeCell ref="B68:D68"/>
    <mergeCell ref="B56:D56"/>
    <mergeCell ref="B53:D53"/>
    <mergeCell ref="B57:D57"/>
    <mergeCell ref="B65:D65"/>
    <mergeCell ref="G55:M55"/>
    <mergeCell ref="B59:D59"/>
    <mergeCell ref="B62:D62"/>
    <mergeCell ref="G46:M46"/>
    <mergeCell ref="O32:O48"/>
    <mergeCell ref="G45:M45"/>
    <mergeCell ref="G35:M35"/>
    <mergeCell ref="G41:M41"/>
    <mergeCell ref="G37:M37"/>
    <mergeCell ref="G40:M40"/>
    <mergeCell ref="G32:M32"/>
    <mergeCell ref="G43:M43"/>
    <mergeCell ref="G36:M36"/>
    <mergeCell ref="G52:M52"/>
    <mergeCell ref="U60:AA60"/>
    <mergeCell ref="U59:AA59"/>
    <mergeCell ref="G47:M47"/>
    <mergeCell ref="G48:M48"/>
    <mergeCell ref="G49:M49"/>
    <mergeCell ref="G50:M50"/>
    <mergeCell ref="G51:M51"/>
    <mergeCell ref="P49:R49"/>
    <mergeCell ref="P50:R50"/>
    <mergeCell ref="U57:AA57"/>
    <mergeCell ref="P56:R56"/>
    <mergeCell ref="P51:R51"/>
    <mergeCell ref="P52:R52"/>
    <mergeCell ref="P53:R53"/>
    <mergeCell ref="P54:R54"/>
    <mergeCell ref="P55:R55"/>
    <mergeCell ref="P57:R57"/>
    <mergeCell ref="U55:W55"/>
    <mergeCell ref="U49:W49"/>
    <mergeCell ref="X49:AA49"/>
    <mergeCell ref="U50:W50"/>
    <mergeCell ref="X50:AA50"/>
    <mergeCell ref="X51:AA51"/>
    <mergeCell ref="X52:AA52"/>
    <mergeCell ref="A77:AA77"/>
    <mergeCell ref="O49:O57"/>
    <mergeCell ref="X53:AA53"/>
    <mergeCell ref="X54:AA54"/>
    <mergeCell ref="X55:AA55"/>
    <mergeCell ref="U56:AA56"/>
    <mergeCell ref="U51:W51"/>
    <mergeCell ref="U52:W52"/>
    <mergeCell ref="U53:W53"/>
    <mergeCell ref="U54:W54"/>
  </mergeCells>
  <conditionalFormatting sqref="F6:F75">
    <cfRule type="cellIs" priority="3" dxfId="18" operator="greaterThan" stopIfTrue="1">
      <formula>E6</formula>
    </cfRule>
  </conditionalFormatting>
  <conditionalFormatting sqref="T6:T75">
    <cfRule type="cellIs" priority="1" dxfId="18" operator="greaterThan" stopIfTrue="1">
      <formula>S6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AI111"/>
  <sheetViews>
    <sheetView showZeros="0" zoomScaleSheetLayoutView="65" zoomScalePageLayoutView="0" workbookViewId="0" topLeftCell="A1">
      <selection activeCell="A3" sqref="A3:C3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>
      <c r="A1" s="632" t="s">
        <v>1682</v>
      </c>
      <c r="B1" s="633"/>
      <c r="C1" s="633"/>
      <c r="D1" s="741" t="s">
        <v>704</v>
      </c>
      <c r="E1" s="742"/>
      <c r="F1" s="709" t="s">
        <v>1570</v>
      </c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2">
        <f>'申込書'!$A$1</f>
        <v>43435</v>
      </c>
      <c r="Y1" s="652"/>
      <c r="Z1" s="652"/>
      <c r="AA1" s="653"/>
    </row>
    <row r="2" spans="1:27" ht="20.25" customHeight="1">
      <c r="A2" s="635" t="s">
        <v>1712</v>
      </c>
      <c r="B2" s="636"/>
      <c r="C2" s="637"/>
      <c r="D2" s="628">
        <f>'申込書'!$A$3</f>
        <v>2018</v>
      </c>
      <c r="E2" s="629"/>
      <c r="F2" s="631">
        <f>'申込書'!$J$4</f>
        <v>43432</v>
      </c>
      <c r="G2" s="631"/>
      <c r="H2" s="645" t="str">
        <f>'申込書'!$L$4</f>
        <v>（水）</v>
      </c>
      <c r="I2" s="645"/>
      <c r="J2" s="135" t="s">
        <v>805</v>
      </c>
      <c r="K2" s="619">
        <f>'申込書'!$N$4</f>
        <v>43434</v>
      </c>
      <c r="L2" s="619"/>
      <c r="M2" s="619"/>
      <c r="N2" s="136" t="str">
        <f>'申込書'!$P$4</f>
        <v>（金）</v>
      </c>
      <c r="O2" s="137" t="s">
        <v>806</v>
      </c>
      <c r="P2" s="630">
        <f>'申込書'!$C$4</f>
        <v>43435</v>
      </c>
      <c r="Q2" s="630"/>
      <c r="R2" s="2" t="s">
        <v>831</v>
      </c>
      <c r="S2" s="138" t="s">
        <v>832</v>
      </c>
      <c r="T2" s="111" t="s">
        <v>833</v>
      </c>
      <c r="U2" s="620">
        <f>'申込書'!$C$7</f>
        <v>0</v>
      </c>
      <c r="V2" s="621"/>
      <c r="W2" s="621"/>
      <c r="X2" s="621"/>
      <c r="Y2" s="621"/>
      <c r="Z2" s="621"/>
      <c r="AA2" s="622"/>
    </row>
    <row r="3" spans="1:27" ht="20.25" customHeight="1">
      <c r="A3" s="638" t="s">
        <v>1709</v>
      </c>
      <c r="B3" s="639"/>
      <c r="C3" s="640"/>
      <c r="D3" s="641">
        <f>'申込書'!$C$5</f>
        <v>0</v>
      </c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3"/>
      <c r="T3" s="111" t="s">
        <v>1880</v>
      </c>
      <c r="U3" s="625">
        <f>'集計表'!$N$102</f>
        <v>0</v>
      </c>
      <c r="V3" s="625"/>
      <c r="W3" s="625"/>
      <c r="X3" s="625"/>
      <c r="Y3" s="625"/>
      <c r="Z3" s="625"/>
      <c r="AA3" s="4" t="s">
        <v>1714</v>
      </c>
    </row>
    <row r="4" spans="1:27" ht="13.5">
      <c r="A4" s="644" t="s">
        <v>1875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84"/>
      <c r="U4" s="598" t="s">
        <v>22</v>
      </c>
      <c r="V4" s="598"/>
      <c r="W4" s="19" t="s">
        <v>1683</v>
      </c>
      <c r="X4" s="674">
        <f>SUM(F66,T47)</f>
        <v>0</v>
      </c>
      <c r="Y4" s="598"/>
      <c r="Z4" s="598"/>
      <c r="AA4" s="3" t="s">
        <v>1684</v>
      </c>
    </row>
    <row r="5" spans="1:27" ht="12.75" customHeight="1">
      <c r="A5" s="20"/>
      <c r="B5" s="616" t="s">
        <v>1685</v>
      </c>
      <c r="C5" s="617"/>
      <c r="D5" s="617"/>
      <c r="E5" s="92" t="s">
        <v>23</v>
      </c>
      <c r="F5" s="91" t="s">
        <v>24</v>
      </c>
      <c r="G5" s="617" t="s">
        <v>837</v>
      </c>
      <c r="H5" s="617"/>
      <c r="I5" s="617"/>
      <c r="J5" s="617"/>
      <c r="K5" s="617"/>
      <c r="L5" s="617"/>
      <c r="M5" s="627"/>
      <c r="O5" s="21"/>
      <c r="P5" s="616" t="s">
        <v>1363</v>
      </c>
      <c r="Q5" s="617"/>
      <c r="R5" s="617"/>
      <c r="S5" s="106" t="s">
        <v>23</v>
      </c>
      <c r="T5" s="104" t="s">
        <v>24</v>
      </c>
      <c r="U5" s="617" t="s">
        <v>837</v>
      </c>
      <c r="V5" s="617"/>
      <c r="W5" s="617"/>
      <c r="X5" s="617"/>
      <c r="Y5" s="617"/>
      <c r="Z5" s="617"/>
      <c r="AA5" s="627"/>
    </row>
    <row r="6" spans="1:27" ht="12.75" customHeight="1">
      <c r="A6" s="603" t="s">
        <v>705</v>
      </c>
      <c r="B6" s="606" t="s">
        <v>1686</v>
      </c>
      <c r="C6" s="607"/>
      <c r="D6" s="608"/>
      <c r="E6" s="86">
        <v>330</v>
      </c>
      <c r="F6" s="108"/>
      <c r="G6" s="586" t="s">
        <v>706</v>
      </c>
      <c r="H6" s="587"/>
      <c r="I6" s="587"/>
      <c r="J6" s="587"/>
      <c r="K6" s="587"/>
      <c r="L6" s="587"/>
      <c r="M6" s="588"/>
      <c r="N6" s="130"/>
      <c r="O6" s="600" t="s">
        <v>707</v>
      </c>
      <c r="P6" s="814" t="s">
        <v>1687</v>
      </c>
      <c r="Q6" s="815"/>
      <c r="R6" s="816"/>
      <c r="S6" s="86">
        <v>490</v>
      </c>
      <c r="T6" s="86"/>
      <c r="U6" s="586" t="s">
        <v>708</v>
      </c>
      <c r="V6" s="587"/>
      <c r="W6" s="587"/>
      <c r="X6" s="587"/>
      <c r="Y6" s="587"/>
      <c r="Z6" s="587"/>
      <c r="AA6" s="588"/>
    </row>
    <row r="7" spans="1:27" ht="12.75" customHeight="1">
      <c r="A7" s="604"/>
      <c r="B7" s="583" t="s">
        <v>1688</v>
      </c>
      <c r="C7" s="584"/>
      <c r="D7" s="585"/>
      <c r="E7" s="78">
        <v>470</v>
      </c>
      <c r="F7" s="105"/>
      <c r="G7" s="580" t="s">
        <v>1034</v>
      </c>
      <c r="H7" s="581"/>
      <c r="I7" s="581"/>
      <c r="J7" s="581"/>
      <c r="K7" s="581"/>
      <c r="L7" s="581"/>
      <c r="M7" s="582"/>
      <c r="N7" s="130"/>
      <c r="O7" s="601"/>
      <c r="P7" s="811" t="s">
        <v>1689</v>
      </c>
      <c r="Q7" s="812"/>
      <c r="R7" s="813"/>
      <c r="S7" s="78">
        <v>260</v>
      </c>
      <c r="T7" s="78"/>
      <c r="U7" s="580" t="s">
        <v>709</v>
      </c>
      <c r="V7" s="581"/>
      <c r="W7" s="581"/>
      <c r="X7" s="581"/>
      <c r="Y7" s="581"/>
      <c r="Z7" s="581"/>
      <c r="AA7" s="582"/>
    </row>
    <row r="8" spans="1:27" ht="12.75" customHeight="1">
      <c r="A8" s="604"/>
      <c r="B8" s="583" t="s">
        <v>1690</v>
      </c>
      <c r="C8" s="584"/>
      <c r="D8" s="585"/>
      <c r="E8" s="78">
        <v>450</v>
      </c>
      <c r="F8" s="105"/>
      <c r="G8" s="580" t="s">
        <v>710</v>
      </c>
      <c r="H8" s="581"/>
      <c r="I8" s="581"/>
      <c r="J8" s="581"/>
      <c r="K8" s="581"/>
      <c r="L8" s="581"/>
      <c r="M8" s="582"/>
      <c r="N8" s="130"/>
      <c r="O8" s="601"/>
      <c r="P8" s="811" t="s">
        <v>1691</v>
      </c>
      <c r="Q8" s="812"/>
      <c r="R8" s="813"/>
      <c r="S8" s="78">
        <v>230</v>
      </c>
      <c r="T8" s="78"/>
      <c r="U8" s="580" t="s">
        <v>1043</v>
      </c>
      <c r="V8" s="581"/>
      <c r="W8" s="581"/>
      <c r="X8" s="581"/>
      <c r="Y8" s="581"/>
      <c r="Z8" s="581"/>
      <c r="AA8" s="582"/>
    </row>
    <row r="9" spans="1:27" ht="12.75" customHeight="1">
      <c r="A9" s="604"/>
      <c r="B9" s="583" t="s">
        <v>711</v>
      </c>
      <c r="C9" s="584"/>
      <c r="D9" s="585"/>
      <c r="E9" s="78">
        <v>690</v>
      </c>
      <c r="F9" s="78"/>
      <c r="G9" s="580" t="s">
        <v>1033</v>
      </c>
      <c r="H9" s="581"/>
      <c r="I9" s="581"/>
      <c r="J9" s="581"/>
      <c r="K9" s="581"/>
      <c r="L9" s="581"/>
      <c r="M9" s="582"/>
      <c r="N9" s="130"/>
      <c r="O9" s="601"/>
      <c r="P9" s="811" t="s">
        <v>712</v>
      </c>
      <c r="Q9" s="812"/>
      <c r="R9" s="813"/>
      <c r="S9" s="78">
        <v>300</v>
      </c>
      <c r="T9" s="78"/>
      <c r="U9" s="580" t="s">
        <v>713</v>
      </c>
      <c r="V9" s="581"/>
      <c r="W9" s="581"/>
      <c r="X9" s="581"/>
      <c r="Y9" s="581"/>
      <c r="Z9" s="581"/>
      <c r="AA9" s="582"/>
    </row>
    <row r="10" spans="1:27" ht="12.75" customHeight="1">
      <c r="A10" s="604"/>
      <c r="B10" s="583" t="s">
        <v>714</v>
      </c>
      <c r="C10" s="584"/>
      <c r="D10" s="585"/>
      <c r="E10" s="78">
        <v>380</v>
      </c>
      <c r="F10" s="78"/>
      <c r="G10" s="580" t="s">
        <v>715</v>
      </c>
      <c r="H10" s="581"/>
      <c r="I10" s="581"/>
      <c r="J10" s="581"/>
      <c r="K10" s="581"/>
      <c r="L10" s="581"/>
      <c r="M10" s="582"/>
      <c r="N10" s="130"/>
      <c r="O10" s="601"/>
      <c r="P10" s="811" t="s">
        <v>716</v>
      </c>
      <c r="Q10" s="812"/>
      <c r="R10" s="813"/>
      <c r="S10" s="78">
        <v>180</v>
      </c>
      <c r="T10" s="78"/>
      <c r="U10" s="580" t="s">
        <v>717</v>
      </c>
      <c r="V10" s="581"/>
      <c r="W10" s="581"/>
      <c r="X10" s="581"/>
      <c r="Y10" s="581"/>
      <c r="Z10" s="581"/>
      <c r="AA10" s="582"/>
    </row>
    <row r="11" spans="1:27" ht="12.75" customHeight="1">
      <c r="A11" s="604"/>
      <c r="B11" s="583" t="s">
        <v>718</v>
      </c>
      <c r="C11" s="584"/>
      <c r="D11" s="585"/>
      <c r="E11" s="78">
        <v>340</v>
      </c>
      <c r="F11" s="78"/>
      <c r="G11" s="580" t="s">
        <v>719</v>
      </c>
      <c r="H11" s="581"/>
      <c r="I11" s="581"/>
      <c r="J11" s="581"/>
      <c r="K11" s="581"/>
      <c r="L11" s="581"/>
      <c r="M11" s="582"/>
      <c r="N11" s="130"/>
      <c r="O11" s="601"/>
      <c r="P11" s="811" t="s">
        <v>720</v>
      </c>
      <c r="Q11" s="812"/>
      <c r="R11" s="813"/>
      <c r="S11" s="78">
        <v>360</v>
      </c>
      <c r="T11" s="78"/>
      <c r="U11" s="580" t="s">
        <v>1044</v>
      </c>
      <c r="V11" s="581"/>
      <c r="W11" s="581"/>
      <c r="X11" s="581"/>
      <c r="Y11" s="581"/>
      <c r="Z11" s="581"/>
      <c r="AA11" s="582"/>
    </row>
    <row r="12" spans="1:27" ht="12.75" customHeight="1">
      <c r="A12" s="604"/>
      <c r="B12" s="583" t="s">
        <v>721</v>
      </c>
      <c r="C12" s="584"/>
      <c r="D12" s="585"/>
      <c r="E12" s="78">
        <v>430</v>
      </c>
      <c r="F12" s="78"/>
      <c r="G12" s="580" t="s">
        <v>1032</v>
      </c>
      <c r="H12" s="581"/>
      <c r="I12" s="581"/>
      <c r="J12" s="581"/>
      <c r="K12" s="581"/>
      <c r="L12" s="581"/>
      <c r="M12" s="582"/>
      <c r="N12" s="130"/>
      <c r="O12" s="601"/>
      <c r="P12" s="811" t="s">
        <v>722</v>
      </c>
      <c r="Q12" s="812"/>
      <c r="R12" s="813"/>
      <c r="S12" s="78">
        <v>840</v>
      </c>
      <c r="T12" s="78"/>
      <c r="U12" s="580" t="s">
        <v>723</v>
      </c>
      <c r="V12" s="581"/>
      <c r="W12" s="581"/>
      <c r="X12" s="581"/>
      <c r="Y12" s="581"/>
      <c r="Z12" s="581"/>
      <c r="AA12" s="582"/>
    </row>
    <row r="13" spans="1:27" ht="12.75" customHeight="1">
      <c r="A13" s="604"/>
      <c r="B13" s="22" t="s">
        <v>724</v>
      </c>
      <c r="C13" s="23"/>
      <c r="D13" s="24"/>
      <c r="E13" s="78">
        <v>490</v>
      </c>
      <c r="F13" s="78"/>
      <c r="G13" s="665" t="s">
        <v>725</v>
      </c>
      <c r="H13" s="666"/>
      <c r="I13" s="666"/>
      <c r="J13" s="666"/>
      <c r="K13" s="666"/>
      <c r="L13" s="666"/>
      <c r="M13" s="667"/>
      <c r="N13" s="130"/>
      <c r="O13" s="601"/>
      <c r="P13" s="583" t="s">
        <v>924</v>
      </c>
      <c r="Q13" s="584"/>
      <c r="R13" s="585"/>
      <c r="S13" s="78">
        <v>290</v>
      </c>
      <c r="T13" s="78"/>
      <c r="U13" s="665" t="s">
        <v>1045</v>
      </c>
      <c r="V13" s="666"/>
      <c r="W13" s="666"/>
      <c r="X13" s="666"/>
      <c r="Y13" s="666"/>
      <c r="Z13" s="666"/>
      <c r="AA13" s="667"/>
    </row>
    <row r="14" spans="1:27" ht="12.75" customHeight="1">
      <c r="A14" s="604"/>
      <c r="B14" s="22" t="s">
        <v>726</v>
      </c>
      <c r="C14" s="23"/>
      <c r="D14" s="24"/>
      <c r="E14" s="78">
        <v>590</v>
      </c>
      <c r="F14" s="78"/>
      <c r="G14" s="665" t="s">
        <v>1031</v>
      </c>
      <c r="H14" s="666"/>
      <c r="I14" s="666"/>
      <c r="J14" s="666"/>
      <c r="K14" s="666"/>
      <c r="L14" s="666"/>
      <c r="M14" s="667"/>
      <c r="N14" s="130"/>
      <c r="O14" s="601"/>
      <c r="P14" s="583" t="s">
        <v>925</v>
      </c>
      <c r="Q14" s="584"/>
      <c r="R14" s="585"/>
      <c r="S14" s="78">
        <v>310</v>
      </c>
      <c r="T14" s="78"/>
      <c r="U14" s="665" t="s">
        <v>1046</v>
      </c>
      <c r="V14" s="666"/>
      <c r="W14" s="666"/>
      <c r="X14" s="666"/>
      <c r="Y14" s="666"/>
      <c r="Z14" s="666"/>
      <c r="AA14" s="667"/>
    </row>
    <row r="15" spans="1:27" ht="12.75" customHeight="1">
      <c r="A15" s="604"/>
      <c r="B15" s="22" t="s">
        <v>727</v>
      </c>
      <c r="C15" s="23"/>
      <c r="D15" s="24"/>
      <c r="E15" s="78">
        <v>550</v>
      </c>
      <c r="F15" s="78"/>
      <c r="G15" s="665" t="s">
        <v>728</v>
      </c>
      <c r="H15" s="666"/>
      <c r="I15" s="666"/>
      <c r="J15" s="666"/>
      <c r="K15" s="666"/>
      <c r="L15" s="666"/>
      <c r="M15" s="667"/>
      <c r="N15" s="130"/>
      <c r="O15" s="601"/>
      <c r="P15" s="583" t="s">
        <v>926</v>
      </c>
      <c r="Q15" s="584"/>
      <c r="R15" s="585"/>
      <c r="S15" s="78">
        <v>290</v>
      </c>
      <c r="T15" s="78"/>
      <c r="U15" s="665" t="s">
        <v>1047</v>
      </c>
      <c r="V15" s="666"/>
      <c r="W15" s="666"/>
      <c r="X15" s="666"/>
      <c r="Y15" s="666"/>
      <c r="Z15" s="666"/>
      <c r="AA15" s="667"/>
    </row>
    <row r="16" spans="1:27" ht="12.75" customHeight="1">
      <c r="A16" s="604"/>
      <c r="B16" s="22" t="s">
        <v>730</v>
      </c>
      <c r="C16" s="23"/>
      <c r="D16" s="24"/>
      <c r="E16" s="78">
        <v>460</v>
      </c>
      <c r="F16" s="94"/>
      <c r="G16" s="665" t="s">
        <v>731</v>
      </c>
      <c r="H16" s="666"/>
      <c r="I16" s="666"/>
      <c r="J16" s="666"/>
      <c r="K16" s="666"/>
      <c r="L16" s="666"/>
      <c r="M16" s="667"/>
      <c r="N16" s="130"/>
      <c r="O16" s="601"/>
      <c r="P16" s="594"/>
      <c r="Q16" s="595"/>
      <c r="R16" s="596"/>
      <c r="S16" s="79"/>
      <c r="T16" s="79"/>
      <c r="U16" s="790"/>
      <c r="V16" s="791"/>
      <c r="W16" s="791"/>
      <c r="X16" s="791"/>
      <c r="Y16" s="791"/>
      <c r="Z16" s="791"/>
      <c r="AA16" s="792"/>
    </row>
    <row r="17" spans="1:27" ht="12.75" customHeight="1">
      <c r="A17" s="604"/>
      <c r="B17" s="22" t="s">
        <v>732</v>
      </c>
      <c r="C17" s="23"/>
      <c r="D17" s="24"/>
      <c r="E17" s="78">
        <v>450</v>
      </c>
      <c r="F17" s="78"/>
      <c r="G17" s="665" t="s">
        <v>733</v>
      </c>
      <c r="H17" s="666"/>
      <c r="I17" s="666"/>
      <c r="J17" s="666"/>
      <c r="K17" s="666"/>
      <c r="L17" s="666"/>
      <c r="M17" s="667"/>
      <c r="N17" s="130"/>
      <c r="O17" s="602"/>
      <c r="P17" s="589" t="s">
        <v>32</v>
      </c>
      <c r="Q17" s="455"/>
      <c r="R17" s="684"/>
      <c r="S17" s="87">
        <f>SUM(S6:S15)</f>
        <v>3550</v>
      </c>
      <c r="T17" s="87">
        <f>SUM(T6:T15)</f>
        <v>0</v>
      </c>
      <c r="U17" s="597"/>
      <c r="V17" s="598"/>
      <c r="W17" s="598"/>
      <c r="X17" s="598"/>
      <c r="Y17" s="598"/>
      <c r="Z17" s="598"/>
      <c r="AA17" s="599"/>
    </row>
    <row r="18" spans="1:27" ht="12.75" customHeight="1">
      <c r="A18" s="604"/>
      <c r="B18" s="583" t="s">
        <v>734</v>
      </c>
      <c r="C18" s="584"/>
      <c r="D18" s="585"/>
      <c r="E18" s="78">
        <v>430</v>
      </c>
      <c r="F18" s="78"/>
      <c r="G18" s="580" t="s">
        <v>735</v>
      </c>
      <c r="H18" s="581"/>
      <c r="I18" s="581"/>
      <c r="J18" s="581"/>
      <c r="K18" s="581"/>
      <c r="L18" s="581"/>
      <c r="M18" s="582"/>
      <c r="N18" s="130"/>
      <c r="O18" s="600" t="s">
        <v>729</v>
      </c>
      <c r="P18" s="606" t="s">
        <v>1692</v>
      </c>
      <c r="Q18" s="607"/>
      <c r="R18" s="608"/>
      <c r="S18" s="86">
        <v>400</v>
      </c>
      <c r="T18" s="86"/>
      <c r="U18" s="609" t="s">
        <v>1048</v>
      </c>
      <c r="V18" s="610"/>
      <c r="W18" s="610"/>
      <c r="X18" s="610"/>
      <c r="Y18" s="610"/>
      <c r="Z18" s="610"/>
      <c r="AA18" s="611"/>
    </row>
    <row r="19" spans="1:27" ht="12.75" customHeight="1">
      <c r="A19" s="604"/>
      <c r="B19" s="583" t="s">
        <v>736</v>
      </c>
      <c r="C19" s="584"/>
      <c r="D19" s="585"/>
      <c r="E19" s="78">
        <v>410</v>
      </c>
      <c r="F19" s="78"/>
      <c r="G19" s="580" t="s">
        <v>1029</v>
      </c>
      <c r="H19" s="581"/>
      <c r="I19" s="581"/>
      <c r="J19" s="581"/>
      <c r="K19" s="581"/>
      <c r="L19" s="581"/>
      <c r="M19" s="582"/>
      <c r="N19" s="130"/>
      <c r="O19" s="601"/>
      <c r="P19" s="583" t="s">
        <v>1693</v>
      </c>
      <c r="Q19" s="584"/>
      <c r="R19" s="585"/>
      <c r="S19" s="78">
        <v>490</v>
      </c>
      <c r="T19" s="78"/>
      <c r="U19" s="580" t="s">
        <v>1049</v>
      </c>
      <c r="V19" s="581"/>
      <c r="W19" s="581"/>
      <c r="X19" s="581"/>
      <c r="Y19" s="581"/>
      <c r="Z19" s="581"/>
      <c r="AA19" s="582"/>
    </row>
    <row r="20" spans="1:27" ht="12.75" customHeight="1">
      <c r="A20" s="605"/>
      <c r="B20" s="589" t="s">
        <v>32</v>
      </c>
      <c r="C20" s="455"/>
      <c r="D20" s="684"/>
      <c r="E20" s="96">
        <f>SUM(E6:E19)</f>
        <v>6470</v>
      </c>
      <c r="F20" s="96">
        <f>SUM(F6:F19)</f>
        <v>0</v>
      </c>
      <c r="G20" s="597"/>
      <c r="H20" s="598"/>
      <c r="I20" s="598"/>
      <c r="J20" s="598"/>
      <c r="K20" s="598"/>
      <c r="L20" s="598"/>
      <c r="M20" s="599"/>
      <c r="N20" s="130"/>
      <c r="O20" s="601"/>
      <c r="P20" s="583" t="s">
        <v>1694</v>
      </c>
      <c r="Q20" s="584"/>
      <c r="R20" s="585"/>
      <c r="S20" s="78">
        <v>420</v>
      </c>
      <c r="T20" s="78"/>
      <c r="U20" s="580" t="s">
        <v>1050</v>
      </c>
      <c r="V20" s="581"/>
      <c r="W20" s="581"/>
      <c r="X20" s="581"/>
      <c r="Y20" s="581"/>
      <c r="Z20" s="581"/>
      <c r="AA20" s="582"/>
    </row>
    <row r="21" spans="1:27" ht="12.75" customHeight="1">
      <c r="A21" s="603" t="s">
        <v>8</v>
      </c>
      <c r="B21" s="606" t="s">
        <v>1696</v>
      </c>
      <c r="C21" s="607"/>
      <c r="D21" s="608"/>
      <c r="E21" s="86">
        <v>560</v>
      </c>
      <c r="F21" s="86"/>
      <c r="G21" s="586" t="s">
        <v>1030</v>
      </c>
      <c r="H21" s="587"/>
      <c r="I21" s="587"/>
      <c r="J21" s="587"/>
      <c r="K21" s="587"/>
      <c r="L21" s="587"/>
      <c r="M21" s="588"/>
      <c r="N21" s="130"/>
      <c r="O21" s="601"/>
      <c r="P21" s="583" t="s">
        <v>1695</v>
      </c>
      <c r="Q21" s="584"/>
      <c r="R21" s="585"/>
      <c r="S21" s="78">
        <v>200</v>
      </c>
      <c r="T21" s="78"/>
      <c r="U21" s="580" t="s">
        <v>1051</v>
      </c>
      <c r="V21" s="581"/>
      <c r="W21" s="581"/>
      <c r="X21" s="581"/>
      <c r="Y21" s="581"/>
      <c r="Z21" s="581"/>
      <c r="AA21" s="582"/>
    </row>
    <row r="22" spans="1:27" ht="12.75" customHeight="1">
      <c r="A22" s="604"/>
      <c r="B22" s="583" t="s">
        <v>1698</v>
      </c>
      <c r="C22" s="584"/>
      <c r="D22" s="585"/>
      <c r="E22" s="78">
        <v>410</v>
      </c>
      <c r="F22" s="78"/>
      <c r="G22" s="580" t="s">
        <v>738</v>
      </c>
      <c r="H22" s="581"/>
      <c r="I22" s="581"/>
      <c r="J22" s="581"/>
      <c r="K22" s="581"/>
      <c r="L22" s="581"/>
      <c r="M22" s="582"/>
      <c r="N22" s="130"/>
      <c r="O22" s="601"/>
      <c r="P22" s="594"/>
      <c r="Q22" s="595"/>
      <c r="R22" s="596"/>
      <c r="S22" s="79"/>
      <c r="T22" s="79"/>
      <c r="U22" s="459"/>
      <c r="V22" s="460"/>
      <c r="W22" s="460"/>
      <c r="X22" s="460"/>
      <c r="Y22" s="460"/>
      <c r="Z22" s="460"/>
      <c r="AA22" s="590"/>
    </row>
    <row r="23" spans="1:27" ht="12.75" customHeight="1">
      <c r="A23" s="604"/>
      <c r="B23" s="583" t="s">
        <v>1700</v>
      </c>
      <c r="C23" s="584"/>
      <c r="D23" s="585"/>
      <c r="E23" s="78">
        <v>430</v>
      </c>
      <c r="F23" s="78"/>
      <c r="G23" s="580" t="s">
        <v>739</v>
      </c>
      <c r="H23" s="581"/>
      <c r="I23" s="581"/>
      <c r="J23" s="581"/>
      <c r="K23" s="581"/>
      <c r="L23" s="581"/>
      <c r="M23" s="582"/>
      <c r="N23" s="130"/>
      <c r="O23" s="602"/>
      <c r="P23" s="589" t="s">
        <v>32</v>
      </c>
      <c r="Q23" s="455"/>
      <c r="R23" s="456"/>
      <c r="S23" s="87">
        <f>SUM(S18:S22)</f>
        <v>1510</v>
      </c>
      <c r="T23" s="87">
        <f>SUM(T18:T22)</f>
        <v>0</v>
      </c>
      <c r="U23" s="597"/>
      <c r="V23" s="598"/>
      <c r="W23" s="598"/>
      <c r="X23" s="598"/>
      <c r="Y23" s="598"/>
      <c r="Z23" s="598"/>
      <c r="AA23" s="599"/>
    </row>
    <row r="24" spans="1:27" ht="12.75" customHeight="1">
      <c r="A24" s="604"/>
      <c r="B24" s="583" t="s">
        <v>740</v>
      </c>
      <c r="C24" s="584"/>
      <c r="D24" s="585"/>
      <c r="E24" s="78">
        <v>380</v>
      </c>
      <c r="F24" s="78"/>
      <c r="G24" s="580" t="s">
        <v>741</v>
      </c>
      <c r="H24" s="581"/>
      <c r="I24" s="581"/>
      <c r="J24" s="581"/>
      <c r="K24" s="581"/>
      <c r="L24" s="581"/>
      <c r="M24" s="582"/>
      <c r="N24" s="130"/>
      <c r="O24" s="600" t="s">
        <v>737</v>
      </c>
      <c r="P24" s="606" t="s">
        <v>1697</v>
      </c>
      <c r="Q24" s="607"/>
      <c r="R24" s="608"/>
      <c r="S24" s="86">
        <v>430</v>
      </c>
      <c r="T24" s="86"/>
      <c r="U24" s="586" t="s">
        <v>1052</v>
      </c>
      <c r="V24" s="587"/>
      <c r="W24" s="587"/>
      <c r="X24" s="587"/>
      <c r="Y24" s="587"/>
      <c r="Z24" s="587"/>
      <c r="AA24" s="588"/>
    </row>
    <row r="25" spans="1:27" ht="12.75" customHeight="1">
      <c r="A25" s="604"/>
      <c r="B25" s="583" t="s">
        <v>743</v>
      </c>
      <c r="C25" s="584"/>
      <c r="D25" s="585"/>
      <c r="E25" s="78">
        <v>340</v>
      </c>
      <c r="F25" s="78"/>
      <c r="G25" s="580" t="s">
        <v>744</v>
      </c>
      <c r="H25" s="581"/>
      <c r="I25" s="581"/>
      <c r="J25" s="581"/>
      <c r="K25" s="581"/>
      <c r="L25" s="581"/>
      <c r="M25" s="582"/>
      <c r="N25" s="130"/>
      <c r="O25" s="601"/>
      <c r="P25" s="583" t="s">
        <v>1699</v>
      </c>
      <c r="Q25" s="584"/>
      <c r="R25" s="585"/>
      <c r="S25" s="78">
        <v>460</v>
      </c>
      <c r="T25" s="78"/>
      <c r="U25" s="580" t="s">
        <v>1053</v>
      </c>
      <c r="V25" s="581"/>
      <c r="W25" s="581"/>
      <c r="X25" s="581"/>
      <c r="Y25" s="581"/>
      <c r="Z25" s="581"/>
      <c r="AA25" s="582"/>
    </row>
    <row r="26" spans="1:27" ht="12.75" customHeight="1">
      <c r="A26" s="604"/>
      <c r="B26" s="583" t="s">
        <v>746</v>
      </c>
      <c r="C26" s="584"/>
      <c r="D26" s="585"/>
      <c r="E26" s="78">
        <v>590</v>
      </c>
      <c r="F26" s="78"/>
      <c r="G26" s="580" t="s">
        <v>1035</v>
      </c>
      <c r="H26" s="581"/>
      <c r="I26" s="581"/>
      <c r="J26" s="581"/>
      <c r="K26" s="581"/>
      <c r="L26" s="581"/>
      <c r="M26" s="582"/>
      <c r="N26" s="130"/>
      <c r="O26" s="601"/>
      <c r="P26" s="583" t="s">
        <v>1701</v>
      </c>
      <c r="Q26" s="584"/>
      <c r="R26" s="585"/>
      <c r="S26" s="78">
        <v>400</v>
      </c>
      <c r="T26" s="78"/>
      <c r="U26" s="580" t="s">
        <v>1054</v>
      </c>
      <c r="V26" s="581"/>
      <c r="W26" s="581"/>
      <c r="X26" s="581"/>
      <c r="Y26" s="581"/>
      <c r="Z26" s="581"/>
      <c r="AA26" s="582"/>
    </row>
    <row r="27" spans="1:27" ht="12.75" customHeight="1">
      <c r="A27" s="604"/>
      <c r="B27" s="583" t="s">
        <v>748</v>
      </c>
      <c r="C27" s="584"/>
      <c r="D27" s="585"/>
      <c r="E27" s="78">
        <v>410</v>
      </c>
      <c r="F27" s="78"/>
      <c r="G27" s="580" t="s">
        <v>749</v>
      </c>
      <c r="H27" s="581"/>
      <c r="I27" s="581"/>
      <c r="J27" s="581"/>
      <c r="K27" s="581"/>
      <c r="L27" s="581"/>
      <c r="M27" s="582"/>
      <c r="N27" s="130"/>
      <c r="O27" s="601"/>
      <c r="P27" s="583" t="s">
        <v>742</v>
      </c>
      <c r="Q27" s="584"/>
      <c r="R27" s="585"/>
      <c r="S27" s="94">
        <v>550</v>
      </c>
      <c r="T27" s="78"/>
      <c r="U27" s="580" t="s">
        <v>1055</v>
      </c>
      <c r="V27" s="581"/>
      <c r="W27" s="581"/>
      <c r="X27" s="581"/>
      <c r="Y27" s="581"/>
      <c r="Z27" s="581"/>
      <c r="AA27" s="582"/>
    </row>
    <row r="28" spans="1:27" ht="12.75" customHeight="1">
      <c r="A28" s="604"/>
      <c r="B28" s="583" t="s">
        <v>751</v>
      </c>
      <c r="C28" s="584"/>
      <c r="D28" s="585"/>
      <c r="E28" s="78">
        <v>430</v>
      </c>
      <c r="F28" s="78"/>
      <c r="G28" s="580" t="s">
        <v>1036</v>
      </c>
      <c r="H28" s="581"/>
      <c r="I28" s="581"/>
      <c r="J28" s="581"/>
      <c r="K28" s="581"/>
      <c r="L28" s="581"/>
      <c r="M28" s="582"/>
      <c r="N28" s="130"/>
      <c r="O28" s="601"/>
      <c r="P28" s="583" t="s">
        <v>745</v>
      </c>
      <c r="Q28" s="584"/>
      <c r="R28" s="585"/>
      <c r="S28" s="94">
        <v>520</v>
      </c>
      <c r="T28" s="78"/>
      <c r="U28" s="580" t="s">
        <v>1056</v>
      </c>
      <c r="V28" s="581"/>
      <c r="W28" s="581"/>
      <c r="X28" s="581"/>
      <c r="Y28" s="581"/>
      <c r="Z28" s="581"/>
      <c r="AA28" s="582"/>
    </row>
    <row r="29" spans="1:27" ht="12.75" customHeight="1">
      <c r="A29" s="604"/>
      <c r="B29" s="583" t="s">
        <v>753</v>
      </c>
      <c r="C29" s="584"/>
      <c r="D29" s="585"/>
      <c r="E29" s="78">
        <v>500</v>
      </c>
      <c r="F29" s="78"/>
      <c r="G29" s="580" t="s">
        <v>1037</v>
      </c>
      <c r="H29" s="581"/>
      <c r="I29" s="581"/>
      <c r="J29" s="581"/>
      <c r="K29" s="581"/>
      <c r="L29" s="581"/>
      <c r="M29" s="582"/>
      <c r="N29" s="130"/>
      <c r="O29" s="601"/>
      <c r="P29" s="583" t="s">
        <v>747</v>
      </c>
      <c r="Q29" s="584"/>
      <c r="R29" s="585"/>
      <c r="S29" s="78">
        <v>340</v>
      </c>
      <c r="T29" s="78"/>
      <c r="U29" s="580" t="s">
        <v>1057</v>
      </c>
      <c r="V29" s="581"/>
      <c r="W29" s="581"/>
      <c r="X29" s="581"/>
      <c r="Y29" s="581"/>
      <c r="Z29" s="581"/>
      <c r="AA29" s="582"/>
    </row>
    <row r="30" spans="1:27" ht="12.75" customHeight="1">
      <c r="A30" s="604"/>
      <c r="B30" s="583" t="s">
        <v>755</v>
      </c>
      <c r="C30" s="584"/>
      <c r="D30" s="585"/>
      <c r="E30" s="78">
        <v>470</v>
      </c>
      <c r="F30" s="78"/>
      <c r="G30" s="580" t="s">
        <v>1038</v>
      </c>
      <c r="H30" s="581"/>
      <c r="I30" s="581"/>
      <c r="J30" s="581"/>
      <c r="K30" s="581"/>
      <c r="L30" s="581"/>
      <c r="M30" s="582"/>
      <c r="N30" s="130"/>
      <c r="O30" s="601"/>
      <c r="P30" s="583" t="s">
        <v>750</v>
      </c>
      <c r="Q30" s="584"/>
      <c r="R30" s="585"/>
      <c r="S30" s="78">
        <v>360</v>
      </c>
      <c r="T30" s="78"/>
      <c r="U30" s="580" t="s">
        <v>1058</v>
      </c>
      <c r="V30" s="581"/>
      <c r="W30" s="581"/>
      <c r="X30" s="581"/>
      <c r="Y30" s="581"/>
      <c r="Z30" s="581"/>
      <c r="AA30" s="582"/>
    </row>
    <row r="31" spans="1:27" ht="12.75" customHeight="1">
      <c r="A31" s="604"/>
      <c r="B31" s="583" t="s">
        <v>757</v>
      </c>
      <c r="C31" s="584"/>
      <c r="D31" s="585"/>
      <c r="E31" s="78">
        <v>440</v>
      </c>
      <c r="F31" s="78"/>
      <c r="G31" s="665" t="s">
        <v>758</v>
      </c>
      <c r="H31" s="666"/>
      <c r="I31" s="666"/>
      <c r="J31" s="666"/>
      <c r="K31" s="666"/>
      <c r="L31" s="666"/>
      <c r="M31" s="667"/>
      <c r="N31" s="130"/>
      <c r="O31" s="601"/>
      <c r="P31" s="583" t="s">
        <v>752</v>
      </c>
      <c r="Q31" s="584"/>
      <c r="R31" s="585"/>
      <c r="S31" s="78">
        <v>580</v>
      </c>
      <c r="T31" s="78"/>
      <c r="U31" s="580" t="s">
        <v>1059</v>
      </c>
      <c r="V31" s="581"/>
      <c r="W31" s="581"/>
      <c r="X31" s="581"/>
      <c r="Y31" s="581"/>
      <c r="Z31" s="581"/>
      <c r="AA31" s="582"/>
    </row>
    <row r="32" spans="1:27" ht="12.75" customHeight="1">
      <c r="A32" s="604"/>
      <c r="B32" s="583" t="s">
        <v>760</v>
      </c>
      <c r="C32" s="584"/>
      <c r="D32" s="585"/>
      <c r="E32" s="78">
        <v>280</v>
      </c>
      <c r="F32" s="78"/>
      <c r="G32" s="580" t="s">
        <v>761</v>
      </c>
      <c r="H32" s="581"/>
      <c r="I32" s="581"/>
      <c r="J32" s="581"/>
      <c r="K32" s="581"/>
      <c r="L32" s="581"/>
      <c r="M32" s="582"/>
      <c r="N32" s="130"/>
      <c r="O32" s="601"/>
      <c r="P32" s="583" t="s">
        <v>754</v>
      </c>
      <c r="Q32" s="584"/>
      <c r="R32" s="585"/>
      <c r="S32" s="78">
        <v>650</v>
      </c>
      <c r="T32" s="78"/>
      <c r="U32" s="580" t="s">
        <v>1060</v>
      </c>
      <c r="V32" s="581"/>
      <c r="W32" s="581"/>
      <c r="X32" s="581"/>
      <c r="Y32" s="581"/>
      <c r="Z32" s="581"/>
      <c r="AA32" s="582"/>
    </row>
    <row r="33" spans="1:27" ht="12.75" customHeight="1">
      <c r="A33" s="604"/>
      <c r="B33" s="694" t="s">
        <v>762</v>
      </c>
      <c r="C33" s="695"/>
      <c r="D33" s="696"/>
      <c r="E33" s="78">
        <v>760</v>
      </c>
      <c r="F33" s="78"/>
      <c r="G33" s="697" t="s">
        <v>763</v>
      </c>
      <c r="H33" s="698"/>
      <c r="I33" s="698"/>
      <c r="J33" s="698"/>
      <c r="K33" s="698"/>
      <c r="L33" s="698"/>
      <c r="M33" s="699"/>
      <c r="N33" s="130"/>
      <c r="O33" s="601"/>
      <c r="P33" s="583" t="s">
        <v>756</v>
      </c>
      <c r="Q33" s="584"/>
      <c r="R33" s="585"/>
      <c r="S33" s="78">
        <v>520</v>
      </c>
      <c r="T33" s="78"/>
      <c r="U33" s="580" t="s">
        <v>1061</v>
      </c>
      <c r="V33" s="581"/>
      <c r="W33" s="581"/>
      <c r="X33" s="581"/>
      <c r="Y33" s="581"/>
      <c r="Z33" s="581"/>
      <c r="AA33" s="582"/>
    </row>
    <row r="34" spans="1:27" ht="12.75" customHeight="1">
      <c r="A34" s="604"/>
      <c r="B34" s="583" t="s">
        <v>922</v>
      </c>
      <c r="C34" s="584"/>
      <c r="D34" s="585"/>
      <c r="E34" s="78">
        <v>350</v>
      </c>
      <c r="F34" s="78"/>
      <c r="G34" s="665" t="s">
        <v>1039</v>
      </c>
      <c r="H34" s="666"/>
      <c r="I34" s="666"/>
      <c r="J34" s="666"/>
      <c r="K34" s="666"/>
      <c r="L34" s="666"/>
      <c r="M34" s="667"/>
      <c r="N34" s="130"/>
      <c r="O34" s="601"/>
      <c r="P34" s="583" t="s">
        <v>759</v>
      </c>
      <c r="Q34" s="584"/>
      <c r="R34" s="585"/>
      <c r="S34" s="78">
        <v>590</v>
      </c>
      <c r="T34" s="78"/>
      <c r="U34" s="697" t="s">
        <v>1062</v>
      </c>
      <c r="V34" s="698"/>
      <c r="W34" s="698"/>
      <c r="X34" s="698"/>
      <c r="Y34" s="698"/>
      <c r="Z34" s="698"/>
      <c r="AA34" s="699"/>
    </row>
    <row r="35" spans="1:27" ht="12.75" customHeight="1">
      <c r="A35" s="604"/>
      <c r="B35" s="694" t="s">
        <v>923</v>
      </c>
      <c r="C35" s="695"/>
      <c r="D35" s="696"/>
      <c r="E35" s="78">
        <v>490</v>
      </c>
      <c r="F35" s="78"/>
      <c r="G35" s="817" t="s">
        <v>1040</v>
      </c>
      <c r="H35" s="818"/>
      <c r="I35" s="818"/>
      <c r="J35" s="818"/>
      <c r="K35" s="818"/>
      <c r="L35" s="818"/>
      <c r="M35" s="819"/>
      <c r="N35" s="130"/>
      <c r="O35" s="601"/>
      <c r="P35" s="583" t="s">
        <v>929</v>
      </c>
      <c r="Q35" s="584"/>
      <c r="R35" s="585"/>
      <c r="S35" s="78">
        <v>570</v>
      </c>
      <c r="T35" s="78"/>
      <c r="U35" s="665" t="s">
        <v>1063</v>
      </c>
      <c r="V35" s="666"/>
      <c r="W35" s="666"/>
      <c r="X35" s="666"/>
      <c r="Y35" s="666"/>
      <c r="Z35" s="666"/>
      <c r="AA35" s="667"/>
    </row>
    <row r="36" spans="1:27" ht="12.75" customHeight="1">
      <c r="A36" s="605"/>
      <c r="B36" s="589" t="s">
        <v>32</v>
      </c>
      <c r="C36" s="455"/>
      <c r="D36" s="456"/>
      <c r="E36" s="87">
        <f>SUM(E21:E35)</f>
        <v>6840</v>
      </c>
      <c r="F36" s="87">
        <f>SUM(F21:F35)</f>
        <v>0</v>
      </c>
      <c r="G36" s="597"/>
      <c r="H36" s="598"/>
      <c r="I36" s="598"/>
      <c r="J36" s="598"/>
      <c r="K36" s="598"/>
      <c r="L36" s="598"/>
      <c r="M36" s="599"/>
      <c r="N36" s="130"/>
      <c r="O36" s="601"/>
      <c r="P36" s="583" t="s">
        <v>930</v>
      </c>
      <c r="Q36" s="584"/>
      <c r="R36" s="585"/>
      <c r="S36" s="78">
        <v>360</v>
      </c>
      <c r="T36" s="78"/>
      <c r="U36" s="665" t="s">
        <v>1064</v>
      </c>
      <c r="V36" s="666"/>
      <c r="W36" s="666"/>
      <c r="X36" s="666"/>
      <c r="Y36" s="666"/>
      <c r="Z36" s="666"/>
      <c r="AA36" s="667"/>
    </row>
    <row r="37" spans="1:27" ht="12.75" customHeight="1">
      <c r="A37" s="603" t="s">
        <v>765</v>
      </c>
      <c r="B37" s="583" t="s">
        <v>766</v>
      </c>
      <c r="C37" s="584"/>
      <c r="D37" s="585"/>
      <c r="E37" s="86">
        <v>400</v>
      </c>
      <c r="F37" s="86"/>
      <c r="G37" s="586" t="s">
        <v>1041</v>
      </c>
      <c r="H37" s="587"/>
      <c r="I37" s="587"/>
      <c r="J37" s="587"/>
      <c r="K37" s="587"/>
      <c r="L37" s="587"/>
      <c r="M37" s="588"/>
      <c r="N37" s="130"/>
      <c r="O37" s="601"/>
      <c r="P37" s="583" t="s">
        <v>931</v>
      </c>
      <c r="Q37" s="584"/>
      <c r="R37" s="585"/>
      <c r="S37" s="78">
        <v>330</v>
      </c>
      <c r="T37" s="78"/>
      <c r="U37" s="665" t="s">
        <v>1065</v>
      </c>
      <c r="V37" s="666"/>
      <c r="W37" s="666"/>
      <c r="X37" s="666"/>
      <c r="Y37" s="666"/>
      <c r="Z37" s="666"/>
      <c r="AA37" s="667"/>
    </row>
    <row r="38" spans="1:27" ht="12.75" customHeight="1">
      <c r="A38" s="604"/>
      <c r="B38" s="583" t="s">
        <v>767</v>
      </c>
      <c r="C38" s="584"/>
      <c r="D38" s="585"/>
      <c r="E38" s="78">
        <v>590</v>
      </c>
      <c r="F38" s="78"/>
      <c r="G38" s="580" t="s">
        <v>768</v>
      </c>
      <c r="H38" s="581"/>
      <c r="I38" s="581"/>
      <c r="J38" s="581"/>
      <c r="K38" s="581"/>
      <c r="L38" s="581"/>
      <c r="M38" s="582"/>
      <c r="N38" s="130"/>
      <c r="O38" s="601"/>
      <c r="P38" s="594"/>
      <c r="Q38" s="595"/>
      <c r="R38" s="596"/>
      <c r="S38" s="79"/>
      <c r="T38" s="79"/>
      <c r="U38" s="459"/>
      <c r="V38" s="460"/>
      <c r="W38" s="460"/>
      <c r="X38" s="460"/>
      <c r="Y38" s="460"/>
      <c r="Z38" s="460"/>
      <c r="AA38" s="590"/>
    </row>
    <row r="39" spans="1:27" ht="12.75" customHeight="1">
      <c r="A39" s="604"/>
      <c r="B39" s="583" t="s">
        <v>1702</v>
      </c>
      <c r="C39" s="584"/>
      <c r="D39" s="585"/>
      <c r="E39" s="78">
        <v>500</v>
      </c>
      <c r="F39" s="78"/>
      <c r="G39" s="580" t="s">
        <v>1042</v>
      </c>
      <c r="H39" s="581"/>
      <c r="I39" s="581"/>
      <c r="J39" s="581"/>
      <c r="K39" s="581"/>
      <c r="L39" s="581"/>
      <c r="M39" s="582"/>
      <c r="N39" s="130"/>
      <c r="O39" s="602"/>
      <c r="P39" s="589" t="s">
        <v>32</v>
      </c>
      <c r="Q39" s="455"/>
      <c r="R39" s="684"/>
      <c r="S39" s="87">
        <f>SUM(S24:S37)</f>
        <v>6660</v>
      </c>
      <c r="T39" s="87">
        <f>SUM(T24:T37)</f>
        <v>0</v>
      </c>
      <c r="U39" s="597"/>
      <c r="V39" s="598"/>
      <c r="W39" s="598"/>
      <c r="X39" s="598"/>
      <c r="Y39" s="598"/>
      <c r="Z39" s="598"/>
      <c r="AA39" s="599"/>
    </row>
    <row r="40" spans="1:27" ht="12.75" customHeight="1">
      <c r="A40" s="604"/>
      <c r="B40" s="583" t="s">
        <v>772</v>
      </c>
      <c r="C40" s="584"/>
      <c r="D40" s="585"/>
      <c r="E40" s="78">
        <v>420</v>
      </c>
      <c r="F40" s="78"/>
      <c r="G40" s="580" t="s">
        <v>773</v>
      </c>
      <c r="H40" s="581"/>
      <c r="I40" s="581"/>
      <c r="J40" s="581"/>
      <c r="K40" s="581"/>
      <c r="L40" s="581"/>
      <c r="M40" s="582"/>
      <c r="N40" s="130"/>
      <c r="O40" s="823" t="s">
        <v>927</v>
      </c>
      <c r="P40" s="759" t="s">
        <v>928</v>
      </c>
      <c r="Q40" s="760"/>
      <c r="R40" s="760"/>
      <c r="S40" s="125">
        <v>550</v>
      </c>
      <c r="T40" s="125"/>
      <c r="U40" s="804" t="s">
        <v>1066</v>
      </c>
      <c r="V40" s="805"/>
      <c r="W40" s="805"/>
      <c r="X40" s="805"/>
      <c r="Y40" s="805"/>
      <c r="Z40" s="805"/>
      <c r="AA40" s="806"/>
    </row>
    <row r="41" spans="1:27" ht="12.75" customHeight="1">
      <c r="A41" s="604"/>
      <c r="B41" s="583" t="s">
        <v>775</v>
      </c>
      <c r="C41" s="584"/>
      <c r="D41" s="585"/>
      <c r="E41" s="78">
        <v>490</v>
      </c>
      <c r="F41" s="78"/>
      <c r="G41" s="580" t="s">
        <v>1703</v>
      </c>
      <c r="H41" s="581"/>
      <c r="I41" s="581"/>
      <c r="J41" s="581"/>
      <c r="K41" s="581"/>
      <c r="L41" s="581"/>
      <c r="M41" s="582"/>
      <c r="N41" s="130"/>
      <c r="O41" s="824"/>
      <c r="P41" s="810" t="s">
        <v>1869</v>
      </c>
      <c r="Q41" s="450"/>
      <c r="R41" s="450"/>
      <c r="S41" s="126">
        <v>480</v>
      </c>
      <c r="T41" s="126"/>
      <c r="U41" s="466" t="s">
        <v>1872</v>
      </c>
      <c r="V41" s="467"/>
      <c r="W41" s="467"/>
      <c r="X41" s="467"/>
      <c r="Y41" s="467"/>
      <c r="Z41" s="467"/>
      <c r="AA41" s="809"/>
    </row>
    <row r="42" spans="1:27" ht="12.75" customHeight="1">
      <c r="A42" s="604"/>
      <c r="B42" s="583" t="s">
        <v>777</v>
      </c>
      <c r="C42" s="584"/>
      <c r="D42" s="585"/>
      <c r="E42" s="78">
        <v>480</v>
      </c>
      <c r="F42" s="78"/>
      <c r="G42" s="580" t="s">
        <v>1704</v>
      </c>
      <c r="H42" s="581"/>
      <c r="I42" s="581"/>
      <c r="J42" s="581"/>
      <c r="K42" s="581"/>
      <c r="L42" s="581"/>
      <c r="M42" s="582"/>
      <c r="N42" s="130"/>
      <c r="O42" s="824"/>
      <c r="P42" s="810" t="s">
        <v>1870</v>
      </c>
      <c r="Q42" s="450"/>
      <c r="R42" s="450"/>
      <c r="S42" s="126">
        <v>450</v>
      </c>
      <c r="T42" s="126"/>
      <c r="U42" s="466" t="s">
        <v>1873</v>
      </c>
      <c r="V42" s="467"/>
      <c r="W42" s="467"/>
      <c r="X42" s="467"/>
      <c r="Y42" s="467"/>
      <c r="Z42" s="467"/>
      <c r="AA42" s="809"/>
    </row>
    <row r="43" spans="1:27" ht="12.75" customHeight="1">
      <c r="A43" s="604"/>
      <c r="B43" s="583" t="s">
        <v>779</v>
      </c>
      <c r="C43" s="584"/>
      <c r="D43" s="585"/>
      <c r="E43" s="78">
        <v>500</v>
      </c>
      <c r="F43" s="78"/>
      <c r="G43" s="580" t="s">
        <v>1705</v>
      </c>
      <c r="H43" s="581"/>
      <c r="I43" s="581"/>
      <c r="J43" s="581"/>
      <c r="K43" s="581"/>
      <c r="L43" s="581"/>
      <c r="M43" s="582"/>
      <c r="N43" s="130"/>
      <c r="O43" s="824"/>
      <c r="P43" s="810" t="s">
        <v>1871</v>
      </c>
      <c r="Q43" s="450"/>
      <c r="R43" s="450"/>
      <c r="S43" s="126">
        <v>350</v>
      </c>
      <c r="T43" s="126"/>
      <c r="U43" s="466" t="s">
        <v>1874</v>
      </c>
      <c r="V43" s="467"/>
      <c r="W43" s="467"/>
      <c r="X43" s="467"/>
      <c r="Y43" s="467"/>
      <c r="Z43" s="467"/>
      <c r="AA43" s="809"/>
    </row>
    <row r="44" spans="1:27" ht="12.75" customHeight="1">
      <c r="A44" s="604"/>
      <c r="B44" s="583" t="s">
        <v>781</v>
      </c>
      <c r="C44" s="584"/>
      <c r="D44" s="585"/>
      <c r="E44" s="78">
        <v>410</v>
      </c>
      <c r="F44" s="78"/>
      <c r="G44" s="580" t="s">
        <v>967</v>
      </c>
      <c r="H44" s="581"/>
      <c r="I44" s="581"/>
      <c r="J44" s="581"/>
      <c r="K44" s="581"/>
      <c r="L44" s="581"/>
      <c r="M44" s="582"/>
      <c r="N44" s="130"/>
      <c r="O44" s="824"/>
      <c r="P44" s="594"/>
      <c r="Q44" s="595"/>
      <c r="R44" s="596"/>
      <c r="S44" s="79"/>
      <c r="T44" s="79"/>
      <c r="U44" s="459"/>
      <c r="V44" s="460"/>
      <c r="W44" s="460"/>
      <c r="X44" s="460"/>
      <c r="Y44" s="460"/>
      <c r="Z44" s="460"/>
      <c r="AA44" s="590"/>
    </row>
    <row r="45" spans="1:27" ht="12.75" customHeight="1">
      <c r="A45" s="604"/>
      <c r="B45" s="583" t="s">
        <v>783</v>
      </c>
      <c r="C45" s="584"/>
      <c r="D45" s="585"/>
      <c r="E45" s="78">
        <v>570</v>
      </c>
      <c r="F45" s="78"/>
      <c r="G45" s="580" t="s">
        <v>784</v>
      </c>
      <c r="H45" s="581"/>
      <c r="I45" s="581"/>
      <c r="J45" s="581"/>
      <c r="K45" s="581"/>
      <c r="L45" s="581"/>
      <c r="M45" s="582"/>
      <c r="N45" s="130"/>
      <c r="O45" s="825"/>
      <c r="P45" s="807" t="s">
        <v>32</v>
      </c>
      <c r="Q45" s="808"/>
      <c r="R45" s="808"/>
      <c r="S45" s="87">
        <f>SUM(S40:S43)</f>
        <v>1830</v>
      </c>
      <c r="T45" s="127">
        <f>SUM(T40:T43)</f>
        <v>0</v>
      </c>
      <c r="U45" s="820"/>
      <c r="V45" s="820"/>
      <c r="W45" s="820"/>
      <c r="X45" s="820"/>
      <c r="Y45" s="820"/>
      <c r="Z45" s="820"/>
      <c r="AA45" s="821"/>
    </row>
    <row r="46" spans="1:27" ht="12.75" customHeight="1">
      <c r="A46" s="604"/>
      <c r="B46" s="583" t="s">
        <v>786</v>
      </c>
      <c r="C46" s="584"/>
      <c r="D46" s="585"/>
      <c r="E46" s="78">
        <v>380</v>
      </c>
      <c r="F46" s="78"/>
      <c r="G46" s="580" t="s">
        <v>787</v>
      </c>
      <c r="H46" s="581"/>
      <c r="I46" s="581"/>
      <c r="J46" s="581"/>
      <c r="K46" s="581"/>
      <c r="L46" s="581"/>
      <c r="M46" s="582"/>
      <c r="N46" s="130"/>
      <c r="O46" s="73"/>
      <c r="P46" s="74"/>
      <c r="Q46" s="74"/>
      <c r="R46" s="75"/>
      <c r="S46" s="52"/>
      <c r="T46" s="76"/>
      <c r="U46" s="31"/>
      <c r="V46" s="31"/>
      <c r="W46" s="31"/>
      <c r="X46" s="31"/>
      <c r="Y46" s="31"/>
      <c r="Z46" s="31"/>
      <c r="AA46" s="31"/>
    </row>
    <row r="47" spans="1:27" ht="12.75" customHeight="1">
      <c r="A47" s="604"/>
      <c r="B47" s="583" t="s">
        <v>789</v>
      </c>
      <c r="C47" s="584"/>
      <c r="D47" s="585"/>
      <c r="E47" s="78">
        <v>410</v>
      </c>
      <c r="F47" s="78"/>
      <c r="G47" s="580" t="s">
        <v>790</v>
      </c>
      <c r="H47" s="581"/>
      <c r="I47" s="581"/>
      <c r="J47" s="581"/>
      <c r="K47" s="581"/>
      <c r="L47" s="581"/>
      <c r="M47" s="582"/>
      <c r="N47" s="130"/>
      <c r="O47" s="668" t="s">
        <v>764</v>
      </c>
      <c r="P47" s="669"/>
      <c r="Q47" s="669"/>
      <c r="R47" s="670"/>
      <c r="S47" s="98">
        <f>S17+S23+S39+S45</f>
        <v>13550</v>
      </c>
      <c r="T47" s="95">
        <f>T17+T23+T39+T45</f>
        <v>0</v>
      </c>
      <c r="U47" s="31"/>
      <c r="V47" s="31"/>
      <c r="W47" s="31"/>
      <c r="X47" s="31"/>
      <c r="Y47" s="31"/>
      <c r="Z47" s="31"/>
      <c r="AA47" s="31"/>
    </row>
    <row r="48" spans="1:27" ht="12.75" customHeight="1">
      <c r="A48" s="604"/>
      <c r="B48" s="583" t="s">
        <v>792</v>
      </c>
      <c r="C48" s="584"/>
      <c r="D48" s="585"/>
      <c r="E48" s="78">
        <v>300</v>
      </c>
      <c r="F48" s="78"/>
      <c r="G48" s="580" t="s">
        <v>793</v>
      </c>
      <c r="H48" s="581"/>
      <c r="I48" s="581"/>
      <c r="J48" s="581"/>
      <c r="K48" s="581"/>
      <c r="L48" s="581"/>
      <c r="M48" s="582"/>
      <c r="N48" s="130"/>
      <c r="O48" s="71"/>
      <c r="P48" s="31"/>
      <c r="Q48" s="31"/>
      <c r="R48" s="31"/>
      <c r="S48" s="77"/>
      <c r="T48" s="72"/>
      <c r="U48" s="31"/>
      <c r="V48" s="31"/>
      <c r="W48" s="31"/>
      <c r="X48" s="31"/>
      <c r="Y48" s="31"/>
      <c r="Z48" s="31"/>
      <c r="AA48" s="31"/>
    </row>
    <row r="49" spans="1:27" ht="12.75" customHeight="1">
      <c r="A49" s="604"/>
      <c r="B49" s="583" t="s">
        <v>795</v>
      </c>
      <c r="C49" s="584"/>
      <c r="D49" s="585"/>
      <c r="E49" s="78">
        <v>410</v>
      </c>
      <c r="F49" s="78"/>
      <c r="G49" s="580" t="s">
        <v>796</v>
      </c>
      <c r="H49" s="581"/>
      <c r="I49" s="581"/>
      <c r="J49" s="581"/>
      <c r="K49" s="581"/>
      <c r="L49" s="581"/>
      <c r="M49" s="582"/>
      <c r="N49" s="130"/>
      <c r="O49" s="71"/>
      <c r="P49" s="31"/>
      <c r="Q49" s="31"/>
      <c r="R49" s="31"/>
      <c r="S49" s="77"/>
      <c r="T49" s="72"/>
      <c r="U49" s="31"/>
      <c r="V49" s="31"/>
      <c r="W49" s="31"/>
      <c r="X49" s="31"/>
      <c r="Y49" s="31"/>
      <c r="Z49" s="31"/>
      <c r="AA49" s="31"/>
    </row>
    <row r="50" spans="1:27" ht="12.75" customHeight="1">
      <c r="A50" s="604"/>
      <c r="B50" s="583" t="s">
        <v>1706</v>
      </c>
      <c r="C50" s="584"/>
      <c r="D50" s="585"/>
      <c r="E50" s="78">
        <v>190</v>
      </c>
      <c r="F50" s="78"/>
      <c r="G50" s="580" t="s">
        <v>798</v>
      </c>
      <c r="H50" s="581"/>
      <c r="I50" s="581"/>
      <c r="J50" s="581"/>
      <c r="K50" s="581"/>
      <c r="L50" s="581"/>
      <c r="M50" s="582"/>
      <c r="N50" s="130"/>
      <c r="O50" s="71"/>
      <c r="P50" s="31"/>
      <c r="Q50" s="31"/>
      <c r="R50" s="31"/>
      <c r="S50" s="77"/>
      <c r="T50" s="72"/>
      <c r="U50" s="31"/>
      <c r="V50" s="31"/>
      <c r="W50" s="31"/>
      <c r="X50" s="31"/>
      <c r="Y50" s="31"/>
      <c r="Z50" s="31"/>
      <c r="AA50" s="31"/>
    </row>
    <row r="51" spans="1:27" ht="12.75" customHeight="1">
      <c r="A51" s="604"/>
      <c r="B51" s="583" t="s">
        <v>1707</v>
      </c>
      <c r="C51" s="584"/>
      <c r="D51" s="585"/>
      <c r="E51" s="78">
        <v>190</v>
      </c>
      <c r="F51" s="78"/>
      <c r="G51" s="580" t="s">
        <v>800</v>
      </c>
      <c r="H51" s="581"/>
      <c r="I51" s="581"/>
      <c r="J51" s="581"/>
      <c r="K51" s="581"/>
      <c r="L51" s="581"/>
      <c r="M51" s="582"/>
      <c r="N51" s="130"/>
      <c r="O51" s="71"/>
      <c r="P51" s="31"/>
      <c r="Q51" s="31"/>
      <c r="R51" s="31"/>
      <c r="S51" s="77"/>
      <c r="T51" s="72"/>
      <c r="U51" s="31"/>
      <c r="V51" s="31"/>
      <c r="W51" s="31"/>
      <c r="X51" s="31"/>
      <c r="Y51" s="31"/>
      <c r="Z51" s="31"/>
      <c r="AA51" s="31"/>
    </row>
    <row r="52" spans="1:27" ht="12.75" customHeight="1">
      <c r="A52" s="604"/>
      <c r="B52" s="589" t="s">
        <v>32</v>
      </c>
      <c r="C52" s="455"/>
      <c r="D52" s="456"/>
      <c r="E52" s="87">
        <f>SUM(E37:E51)</f>
        <v>6240</v>
      </c>
      <c r="F52" s="87">
        <f>SUM(F37:F51)</f>
        <v>0</v>
      </c>
      <c r="G52" s="597"/>
      <c r="H52" s="598"/>
      <c r="I52" s="598"/>
      <c r="J52" s="598"/>
      <c r="K52" s="598"/>
      <c r="L52" s="598"/>
      <c r="M52" s="599"/>
      <c r="N52" s="130"/>
      <c r="O52" s="71"/>
      <c r="P52" s="31"/>
      <c r="Q52" s="31"/>
      <c r="R52" s="31"/>
      <c r="S52" s="77"/>
      <c r="T52" s="72"/>
      <c r="U52" s="31"/>
      <c r="V52" s="31"/>
      <c r="W52" s="31"/>
      <c r="X52" s="31"/>
      <c r="Y52" s="31"/>
      <c r="Z52" s="31"/>
      <c r="AA52" s="31"/>
    </row>
    <row r="53" spans="1:27" ht="12.75" customHeight="1">
      <c r="A53" s="603" t="s">
        <v>963</v>
      </c>
      <c r="B53" s="814" t="s">
        <v>1323</v>
      </c>
      <c r="C53" s="815"/>
      <c r="D53" s="816"/>
      <c r="E53" s="86">
        <v>450</v>
      </c>
      <c r="F53" s="108"/>
      <c r="G53" s="586" t="s">
        <v>1332</v>
      </c>
      <c r="H53" s="587"/>
      <c r="I53" s="587"/>
      <c r="J53" s="587"/>
      <c r="K53" s="587"/>
      <c r="L53" s="587"/>
      <c r="M53" s="588"/>
      <c r="N53" s="130"/>
      <c r="O53" s="71"/>
      <c r="P53" s="31"/>
      <c r="Q53" s="31"/>
      <c r="R53" s="31"/>
      <c r="S53" s="77"/>
      <c r="T53" s="72"/>
      <c r="U53" s="31"/>
      <c r="V53" s="31"/>
      <c r="W53" s="31"/>
      <c r="X53" s="31"/>
      <c r="Y53" s="31"/>
      <c r="Z53" s="31"/>
      <c r="AA53" s="31"/>
    </row>
    <row r="54" spans="1:27" ht="12.75" customHeight="1">
      <c r="A54" s="604"/>
      <c r="B54" s="811" t="s">
        <v>1324</v>
      </c>
      <c r="C54" s="812"/>
      <c r="D54" s="813"/>
      <c r="E54" s="78">
        <v>870</v>
      </c>
      <c r="F54" s="105"/>
      <c r="G54" s="580" t="s">
        <v>1333</v>
      </c>
      <c r="H54" s="581"/>
      <c r="I54" s="581"/>
      <c r="J54" s="581"/>
      <c r="K54" s="581"/>
      <c r="L54" s="581"/>
      <c r="M54" s="582"/>
      <c r="N54" s="130"/>
      <c r="O54" s="71"/>
      <c r="P54" s="31"/>
      <c r="Q54" s="31"/>
      <c r="R54" s="31"/>
      <c r="S54" s="77"/>
      <c r="T54" s="72"/>
      <c r="U54" s="31"/>
      <c r="V54" s="31"/>
      <c r="W54" s="31"/>
      <c r="X54" s="31"/>
      <c r="Y54" s="31"/>
      <c r="Z54" s="31"/>
      <c r="AA54" s="31"/>
    </row>
    <row r="55" spans="1:27" ht="12.75" customHeight="1">
      <c r="A55" s="604"/>
      <c r="B55" s="811" t="s">
        <v>1325</v>
      </c>
      <c r="C55" s="812"/>
      <c r="D55" s="813"/>
      <c r="E55" s="78">
        <v>630</v>
      </c>
      <c r="F55" s="105"/>
      <c r="G55" s="580" t="s">
        <v>1334</v>
      </c>
      <c r="H55" s="581"/>
      <c r="I55" s="581"/>
      <c r="J55" s="581"/>
      <c r="K55" s="581"/>
      <c r="L55" s="581"/>
      <c r="M55" s="582"/>
      <c r="N55" s="130"/>
      <c r="O55" s="71"/>
      <c r="P55" s="31"/>
      <c r="Q55" s="31"/>
      <c r="R55" s="31"/>
      <c r="S55" s="77"/>
      <c r="T55" s="72"/>
      <c r="U55" s="31"/>
      <c r="V55" s="31"/>
      <c r="W55" s="31"/>
      <c r="X55" s="31"/>
      <c r="Y55" s="31"/>
      <c r="Z55" s="31"/>
      <c r="AA55" s="31"/>
    </row>
    <row r="56" spans="1:27" ht="12.75" customHeight="1">
      <c r="A56" s="604"/>
      <c r="B56" s="811" t="s">
        <v>1329</v>
      </c>
      <c r="C56" s="812"/>
      <c r="D56" s="813"/>
      <c r="E56" s="78">
        <v>420</v>
      </c>
      <c r="F56" s="78"/>
      <c r="G56" s="580" t="s">
        <v>1335</v>
      </c>
      <c r="H56" s="581"/>
      <c r="I56" s="581"/>
      <c r="J56" s="581"/>
      <c r="K56" s="581"/>
      <c r="L56" s="581"/>
      <c r="M56" s="582"/>
      <c r="N56" s="130"/>
      <c r="O56" s="71"/>
      <c r="P56" s="31"/>
      <c r="Q56" s="31"/>
      <c r="R56" s="31"/>
      <c r="S56" s="77"/>
      <c r="T56" s="72"/>
      <c r="U56" s="31"/>
      <c r="V56" s="31"/>
      <c r="W56" s="31"/>
      <c r="X56" s="31"/>
      <c r="Y56" s="31"/>
      <c r="Z56" s="31"/>
      <c r="AA56" s="31"/>
    </row>
    <row r="57" spans="1:27" ht="12.75" customHeight="1">
      <c r="A57" s="604"/>
      <c r="B57" s="811" t="s">
        <v>1330</v>
      </c>
      <c r="C57" s="812"/>
      <c r="D57" s="813"/>
      <c r="E57" s="78">
        <v>490</v>
      </c>
      <c r="F57" s="78"/>
      <c r="G57" s="580" t="s">
        <v>1336</v>
      </c>
      <c r="H57" s="581"/>
      <c r="I57" s="581"/>
      <c r="J57" s="581"/>
      <c r="K57" s="581"/>
      <c r="L57" s="581"/>
      <c r="M57" s="582"/>
      <c r="N57" s="130"/>
      <c r="O57" s="71"/>
      <c r="P57" s="31"/>
      <c r="Q57" s="31"/>
      <c r="R57" s="31"/>
      <c r="S57" s="77"/>
      <c r="T57" s="72"/>
      <c r="U57" s="31"/>
      <c r="V57" s="31"/>
      <c r="W57" s="31"/>
      <c r="X57" s="31"/>
      <c r="Y57" s="31"/>
      <c r="Z57" s="31"/>
      <c r="AA57" s="31"/>
    </row>
    <row r="58" spans="1:27" ht="12.75" customHeight="1">
      <c r="A58" s="604"/>
      <c r="B58" s="811" t="s">
        <v>1331</v>
      </c>
      <c r="C58" s="812"/>
      <c r="D58" s="813"/>
      <c r="E58" s="78">
        <v>370</v>
      </c>
      <c r="F58" s="78"/>
      <c r="G58" s="580" t="s">
        <v>1337</v>
      </c>
      <c r="H58" s="581"/>
      <c r="I58" s="581"/>
      <c r="J58" s="581"/>
      <c r="K58" s="581"/>
      <c r="L58" s="581"/>
      <c r="M58" s="582"/>
      <c r="N58" s="130"/>
      <c r="O58" s="71"/>
      <c r="P58" s="31"/>
      <c r="Q58" s="31"/>
      <c r="R58" s="31"/>
      <c r="S58" s="77"/>
      <c r="T58" s="72"/>
      <c r="U58" s="31"/>
      <c r="V58" s="31"/>
      <c r="W58" s="31"/>
      <c r="X58" s="31"/>
      <c r="Y58" s="31"/>
      <c r="Z58" s="31"/>
      <c r="AA58" s="31"/>
    </row>
    <row r="59" spans="1:27" ht="12.75" customHeight="1">
      <c r="A59" s="604"/>
      <c r="B59" s="811" t="s">
        <v>1326</v>
      </c>
      <c r="C59" s="812"/>
      <c r="D59" s="813"/>
      <c r="E59" s="78">
        <v>490</v>
      </c>
      <c r="F59" s="78"/>
      <c r="G59" s="580" t="s">
        <v>1338</v>
      </c>
      <c r="H59" s="581"/>
      <c r="I59" s="581"/>
      <c r="J59" s="581"/>
      <c r="K59" s="581"/>
      <c r="L59" s="581"/>
      <c r="M59" s="582"/>
      <c r="N59" s="130"/>
      <c r="O59" s="71"/>
      <c r="P59" s="31"/>
      <c r="Q59" s="31"/>
      <c r="R59" s="31"/>
      <c r="S59" s="77"/>
      <c r="T59" s="72"/>
      <c r="U59" s="31"/>
      <c r="V59" s="31"/>
      <c r="W59" s="31"/>
      <c r="X59" s="31"/>
      <c r="Y59" s="31"/>
      <c r="Z59" s="31"/>
      <c r="AA59" s="31"/>
    </row>
    <row r="60" spans="1:27" ht="12.75" customHeight="1">
      <c r="A60" s="604"/>
      <c r="B60" s="811" t="s">
        <v>1327</v>
      </c>
      <c r="C60" s="812"/>
      <c r="D60" s="813"/>
      <c r="E60" s="78">
        <v>550</v>
      </c>
      <c r="F60" s="78"/>
      <c r="G60" s="580" t="s">
        <v>1339</v>
      </c>
      <c r="H60" s="581"/>
      <c r="I60" s="581"/>
      <c r="J60" s="581"/>
      <c r="K60" s="581"/>
      <c r="L60" s="581"/>
      <c r="M60" s="582"/>
      <c r="N60" s="130"/>
      <c r="O60" s="71"/>
      <c r="P60" s="31"/>
      <c r="Q60" s="31"/>
      <c r="R60" s="31"/>
      <c r="S60" s="77"/>
      <c r="T60" s="72"/>
      <c r="U60" s="31"/>
      <c r="V60" s="31"/>
      <c r="W60" s="31"/>
      <c r="X60" s="31"/>
      <c r="Y60" s="31"/>
      <c r="Z60" s="31"/>
      <c r="AA60" s="31"/>
    </row>
    <row r="61" spans="1:27" ht="12.75" customHeight="1">
      <c r="A61" s="604"/>
      <c r="B61" s="811" t="s">
        <v>1328</v>
      </c>
      <c r="C61" s="812"/>
      <c r="D61" s="813"/>
      <c r="E61" s="78">
        <v>480</v>
      </c>
      <c r="F61" s="78"/>
      <c r="G61" s="580" t="s">
        <v>1340</v>
      </c>
      <c r="H61" s="581"/>
      <c r="I61" s="581"/>
      <c r="J61" s="581"/>
      <c r="K61" s="581"/>
      <c r="L61" s="581"/>
      <c r="M61" s="582"/>
      <c r="N61" s="130"/>
      <c r="O61" s="71"/>
      <c r="P61" s="31"/>
      <c r="Q61" s="31"/>
      <c r="R61" s="31"/>
      <c r="S61" s="77"/>
      <c r="T61" s="72"/>
      <c r="U61" s="31"/>
      <c r="V61" s="31"/>
      <c r="W61" s="31"/>
      <c r="X61" s="31"/>
      <c r="Y61" s="31"/>
      <c r="Z61" s="31"/>
      <c r="AA61" s="31"/>
    </row>
    <row r="62" spans="1:27" ht="12.75" customHeight="1">
      <c r="A62" s="605"/>
      <c r="B62" s="589" t="s">
        <v>32</v>
      </c>
      <c r="C62" s="455"/>
      <c r="D62" s="684"/>
      <c r="E62" s="87">
        <f>SUM(E53:E61)</f>
        <v>4750</v>
      </c>
      <c r="F62" s="87">
        <f>SUM(F53:F61)</f>
        <v>0</v>
      </c>
      <c r="G62" s="597"/>
      <c r="H62" s="598"/>
      <c r="I62" s="598"/>
      <c r="J62" s="598"/>
      <c r="K62" s="598"/>
      <c r="L62" s="598"/>
      <c r="M62" s="599"/>
      <c r="N62" s="130"/>
      <c r="O62" s="71"/>
      <c r="P62" s="31"/>
      <c r="Q62" s="31"/>
      <c r="R62" s="31"/>
      <c r="S62" s="77"/>
      <c r="T62" s="72"/>
      <c r="U62" s="31"/>
      <c r="V62" s="31"/>
      <c r="W62" s="31"/>
      <c r="X62" s="31"/>
      <c r="Y62" s="31"/>
      <c r="Z62" s="31"/>
      <c r="AA62" s="31"/>
    </row>
    <row r="63" spans="1:27" ht="12.75" customHeight="1">
      <c r="A63" s="71"/>
      <c r="B63" s="31"/>
      <c r="C63" s="31"/>
      <c r="D63" s="31"/>
      <c r="E63" s="52"/>
      <c r="F63" s="72"/>
      <c r="G63" s="70"/>
      <c r="H63" s="70"/>
      <c r="I63" s="70"/>
      <c r="J63" s="70"/>
      <c r="K63" s="70"/>
      <c r="L63" s="70"/>
      <c r="M63" s="70"/>
      <c r="N63" s="130"/>
      <c r="O63" s="71"/>
      <c r="P63" s="31"/>
      <c r="Q63" s="31"/>
      <c r="R63" s="31"/>
      <c r="S63" s="77"/>
      <c r="T63" s="72"/>
      <c r="U63" s="31"/>
      <c r="V63" s="31"/>
      <c r="W63" s="31"/>
      <c r="X63" s="31"/>
      <c r="Y63" s="31"/>
      <c r="Z63" s="31"/>
      <c r="AA63" s="31"/>
    </row>
    <row r="64" spans="1:27" ht="12.75" customHeight="1">
      <c r="A64" s="668" t="s">
        <v>801</v>
      </c>
      <c r="B64" s="669"/>
      <c r="C64" s="669"/>
      <c r="D64" s="670"/>
      <c r="E64" s="98">
        <f>E20+E36+E52+E62</f>
        <v>24300</v>
      </c>
      <c r="F64" s="95">
        <f>F20+F36+F52+F62</f>
        <v>0</v>
      </c>
      <c r="G64" s="31"/>
      <c r="H64" s="31"/>
      <c r="I64" s="31"/>
      <c r="J64" s="31"/>
      <c r="K64" s="31"/>
      <c r="L64" s="31"/>
      <c r="M64" s="31"/>
      <c r="N64" s="130"/>
      <c r="O64" s="71"/>
      <c r="P64" s="31"/>
      <c r="Q64" s="31"/>
      <c r="R64" s="31"/>
      <c r="S64" s="77"/>
      <c r="T64" s="72"/>
      <c r="U64" s="31"/>
      <c r="V64" s="31"/>
      <c r="W64" s="31"/>
      <c r="X64" s="31"/>
      <c r="Y64" s="31"/>
      <c r="Z64" s="31"/>
      <c r="AA64" s="31"/>
    </row>
    <row r="65" spans="6:27" ht="12.75" customHeight="1">
      <c r="F65" s="61"/>
      <c r="G65" s="31"/>
      <c r="H65" s="31"/>
      <c r="I65" s="31"/>
      <c r="J65" s="31"/>
      <c r="K65" s="31"/>
      <c r="L65" s="31"/>
      <c r="M65" s="31"/>
      <c r="N65" s="130"/>
      <c r="O65" s="71"/>
      <c r="P65" s="31"/>
      <c r="Q65" s="31"/>
      <c r="R65" s="31"/>
      <c r="S65" s="77"/>
      <c r="T65" s="72"/>
      <c r="U65" s="31"/>
      <c r="V65" s="31"/>
      <c r="W65" s="31"/>
      <c r="X65" s="31"/>
      <c r="Y65" s="31"/>
      <c r="Z65" s="31"/>
      <c r="AA65" s="31"/>
    </row>
    <row r="66" spans="1:27" ht="12.75" customHeight="1">
      <c r="A66" s="668" t="s">
        <v>803</v>
      </c>
      <c r="B66" s="669"/>
      <c r="C66" s="669"/>
      <c r="D66" s="670"/>
      <c r="E66" s="98">
        <f>'八幡西区①'!S75+E64</f>
        <v>81780</v>
      </c>
      <c r="F66" s="95">
        <f>'八幡西区①'!T75+F64</f>
        <v>0</v>
      </c>
      <c r="G66" s="31"/>
      <c r="H66" s="31"/>
      <c r="I66" s="31"/>
      <c r="J66" s="31"/>
      <c r="K66" s="31"/>
      <c r="L66" s="31"/>
      <c r="M66" s="31"/>
      <c r="N66" s="130"/>
      <c r="O66" s="71"/>
      <c r="P66" s="31"/>
      <c r="Q66" s="31"/>
      <c r="R66" s="31"/>
      <c r="S66" s="77"/>
      <c r="T66" s="72"/>
      <c r="U66" s="31"/>
      <c r="V66" s="31"/>
      <c r="W66" s="31"/>
      <c r="X66" s="31"/>
      <c r="Y66" s="31"/>
      <c r="Z66" s="31"/>
      <c r="AA66" s="31"/>
    </row>
    <row r="67" spans="1:27" ht="12.75" customHeight="1">
      <c r="A67" s="71"/>
      <c r="B67" s="74"/>
      <c r="C67" s="74"/>
      <c r="D67" s="74"/>
      <c r="E67" s="52"/>
      <c r="F67" s="179"/>
      <c r="G67" s="31"/>
      <c r="H67" s="31"/>
      <c r="I67" s="31"/>
      <c r="J67" s="31"/>
      <c r="K67" s="31"/>
      <c r="L67" s="31"/>
      <c r="M67" s="31"/>
      <c r="N67" s="130"/>
      <c r="O67" s="71"/>
      <c r="P67" s="31"/>
      <c r="Q67" s="31"/>
      <c r="R67" s="31"/>
      <c r="S67" s="77"/>
      <c r="T67" s="72"/>
      <c r="U67" s="31"/>
      <c r="V67" s="31"/>
      <c r="W67" s="31"/>
      <c r="X67" s="31"/>
      <c r="Y67" s="31"/>
      <c r="Z67" s="31"/>
      <c r="AA67" s="31"/>
    </row>
    <row r="68" spans="1:27" ht="12.75" customHeight="1">
      <c r="A68" s="822" t="s">
        <v>948</v>
      </c>
      <c r="B68" s="822"/>
      <c r="C68" s="822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  <c r="P68" s="822"/>
      <c r="Q68" s="822"/>
      <c r="R68" s="822"/>
      <c r="S68" s="822"/>
      <c r="T68" s="822"/>
      <c r="U68" s="822"/>
      <c r="V68" s="822"/>
      <c r="W68" s="822"/>
      <c r="X68" s="822"/>
      <c r="Y68" s="822"/>
      <c r="Z68" s="822"/>
      <c r="AA68" s="822"/>
    </row>
    <row r="69" spans="2:27" ht="12.7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30"/>
      <c r="O69" s="71"/>
      <c r="P69" s="31"/>
      <c r="Q69" s="31"/>
      <c r="R69" s="31"/>
      <c r="S69" s="77"/>
      <c r="T69" s="72"/>
      <c r="U69" s="31"/>
      <c r="V69" s="31"/>
      <c r="W69" s="31"/>
      <c r="X69" s="31"/>
      <c r="Y69" s="31"/>
      <c r="Z69" s="31"/>
      <c r="AA69" s="31"/>
    </row>
    <row r="77" ht="12.75" customHeight="1">
      <c r="E77" s="180"/>
    </row>
    <row r="103" ht="12.75" customHeight="1">
      <c r="AI103" s="10"/>
    </row>
    <row r="104" ht="12.75" customHeight="1">
      <c r="AI104" s="10"/>
    </row>
    <row r="105" ht="12.75" customHeight="1">
      <c r="AI105" s="10"/>
    </row>
    <row r="106" ht="12.75" customHeight="1">
      <c r="AI106" s="10"/>
    </row>
    <row r="107" ht="12.75" customHeight="1">
      <c r="AI107" s="10"/>
    </row>
    <row r="108" ht="12.75" customHeight="1">
      <c r="AI108" s="10"/>
    </row>
    <row r="109" ht="12.75" customHeight="1">
      <c r="AI109" s="10"/>
    </row>
    <row r="110" ht="12.75" customHeight="1">
      <c r="AI110" s="10"/>
    </row>
    <row r="111" ht="12.75" customHeight="1">
      <c r="AI111" s="10"/>
    </row>
  </sheetData>
  <sheetProtection/>
  <mergeCells count="222">
    <mergeCell ref="A68:AA68"/>
    <mergeCell ref="P38:R38"/>
    <mergeCell ref="U38:AA38"/>
    <mergeCell ref="P44:R44"/>
    <mergeCell ref="U44:AA44"/>
    <mergeCell ref="O40:O45"/>
    <mergeCell ref="O24:O39"/>
    <mergeCell ref="A53:A62"/>
    <mergeCell ref="P33:R33"/>
    <mergeCell ref="U37:AA37"/>
    <mergeCell ref="F1:W1"/>
    <mergeCell ref="U45:AA45"/>
    <mergeCell ref="U39:AA39"/>
    <mergeCell ref="P40:R40"/>
    <mergeCell ref="U35:AA35"/>
    <mergeCell ref="P34:R34"/>
    <mergeCell ref="U34:AA34"/>
    <mergeCell ref="O18:O23"/>
    <mergeCell ref="O6:O17"/>
    <mergeCell ref="P36:R36"/>
    <mergeCell ref="U36:AA36"/>
    <mergeCell ref="P37:R37"/>
    <mergeCell ref="A37:A52"/>
    <mergeCell ref="A21:A36"/>
    <mergeCell ref="P29:R29"/>
    <mergeCell ref="P30:R30"/>
    <mergeCell ref="U32:AA32"/>
    <mergeCell ref="U33:AA33"/>
    <mergeCell ref="P31:R31"/>
    <mergeCell ref="P35:R35"/>
    <mergeCell ref="P32:R32"/>
    <mergeCell ref="U29:AA29"/>
    <mergeCell ref="U31:AA31"/>
    <mergeCell ref="U30:AA30"/>
    <mergeCell ref="P24:R24"/>
    <mergeCell ref="P27:R27"/>
    <mergeCell ref="P28:R28"/>
    <mergeCell ref="U25:AA25"/>
    <mergeCell ref="U28:AA28"/>
    <mergeCell ref="U26:AA26"/>
    <mergeCell ref="U27:AA27"/>
    <mergeCell ref="P26:R26"/>
    <mergeCell ref="U17:AA17"/>
    <mergeCell ref="U18:AA18"/>
    <mergeCell ref="U19:AA19"/>
    <mergeCell ref="U24:AA24"/>
    <mergeCell ref="P25:R25"/>
    <mergeCell ref="U21:AA21"/>
    <mergeCell ref="P22:R22"/>
    <mergeCell ref="U22:AA22"/>
    <mergeCell ref="U23:AA23"/>
    <mergeCell ref="P19:R19"/>
    <mergeCell ref="P18:R18"/>
    <mergeCell ref="P20:R20"/>
    <mergeCell ref="P21:R21"/>
    <mergeCell ref="U20:AA20"/>
    <mergeCell ref="P12:R12"/>
    <mergeCell ref="U12:AA12"/>
    <mergeCell ref="P13:R13"/>
    <mergeCell ref="U13:AA13"/>
    <mergeCell ref="U15:AA15"/>
    <mergeCell ref="P14:R14"/>
    <mergeCell ref="U14:AA14"/>
    <mergeCell ref="P15:R15"/>
    <mergeCell ref="U9:AA9"/>
    <mergeCell ref="U10:AA10"/>
    <mergeCell ref="P11:R11"/>
    <mergeCell ref="U11:AA11"/>
    <mergeCell ref="P10:R10"/>
    <mergeCell ref="P7:R7"/>
    <mergeCell ref="P9:R9"/>
    <mergeCell ref="B24:D24"/>
    <mergeCell ref="B32:D32"/>
    <mergeCell ref="U5:AA5"/>
    <mergeCell ref="P6:R6"/>
    <mergeCell ref="P8:R8"/>
    <mergeCell ref="U6:AA6"/>
    <mergeCell ref="G32:M32"/>
    <mergeCell ref="P5:R5"/>
    <mergeCell ref="U7:AA7"/>
    <mergeCell ref="U8:AA8"/>
    <mergeCell ref="B25:D25"/>
    <mergeCell ref="G26:M26"/>
    <mergeCell ref="G33:M33"/>
    <mergeCell ref="G28:M28"/>
    <mergeCell ref="G27:M27"/>
    <mergeCell ref="G35:M35"/>
    <mergeCell ref="B30:D30"/>
    <mergeCell ref="B29:D29"/>
    <mergeCell ref="B26:D26"/>
    <mergeCell ref="B34:D34"/>
    <mergeCell ref="P17:R17"/>
    <mergeCell ref="G20:M20"/>
    <mergeCell ref="G29:M29"/>
    <mergeCell ref="G30:M30"/>
    <mergeCell ref="G24:M24"/>
    <mergeCell ref="G25:M25"/>
    <mergeCell ref="P23:R23"/>
    <mergeCell ref="G36:M36"/>
    <mergeCell ref="G34:M34"/>
    <mergeCell ref="B58:D58"/>
    <mergeCell ref="B18:D18"/>
    <mergeCell ref="B19:D19"/>
    <mergeCell ref="G14:M14"/>
    <mergeCell ref="B22:D22"/>
    <mergeCell ref="B21:D21"/>
    <mergeCell ref="B35:D35"/>
    <mergeCell ref="B33:D33"/>
    <mergeCell ref="B27:D27"/>
    <mergeCell ref="G11:M11"/>
    <mergeCell ref="G12:M12"/>
    <mergeCell ref="B10:D10"/>
    <mergeCell ref="B59:D59"/>
    <mergeCell ref="B57:D57"/>
    <mergeCell ref="B28:D28"/>
    <mergeCell ref="G21:M21"/>
    <mergeCell ref="G31:M31"/>
    <mergeCell ref="G13:M13"/>
    <mergeCell ref="A1:C1"/>
    <mergeCell ref="A2:C2"/>
    <mergeCell ref="B7:D7"/>
    <mergeCell ref="B5:D5"/>
    <mergeCell ref="D2:E2"/>
    <mergeCell ref="D1:E1"/>
    <mergeCell ref="A6:A20"/>
    <mergeCell ref="B8:D8"/>
    <mergeCell ref="D3:S3"/>
    <mergeCell ref="B12:D12"/>
    <mergeCell ref="B9:D9"/>
    <mergeCell ref="A3:C3"/>
    <mergeCell ref="B11:D11"/>
    <mergeCell ref="G6:M6"/>
    <mergeCell ref="G5:M5"/>
    <mergeCell ref="B6:D6"/>
    <mergeCell ref="G10:M10"/>
    <mergeCell ref="B62:D62"/>
    <mergeCell ref="G7:M7"/>
    <mergeCell ref="G15:M15"/>
    <mergeCell ref="G9:M9"/>
    <mergeCell ref="B56:D56"/>
    <mergeCell ref="G8:M8"/>
    <mergeCell ref="B53:D53"/>
    <mergeCell ref="G54:M54"/>
    <mergeCell ref="G55:M55"/>
    <mergeCell ref="G56:M56"/>
    <mergeCell ref="X4:Z4"/>
    <mergeCell ref="U4:V4"/>
    <mergeCell ref="U3:Z3"/>
    <mergeCell ref="U2:AA2"/>
    <mergeCell ref="F2:G2"/>
    <mergeCell ref="H2:I2"/>
    <mergeCell ref="K2:M2"/>
    <mergeCell ref="P16:R16"/>
    <mergeCell ref="U16:AA16"/>
    <mergeCell ref="G53:M53"/>
    <mergeCell ref="X1:AA1"/>
    <mergeCell ref="G58:M58"/>
    <mergeCell ref="A4:S4"/>
    <mergeCell ref="B55:D55"/>
    <mergeCell ref="B54:D54"/>
    <mergeCell ref="P2:Q2"/>
    <mergeCell ref="G57:M57"/>
    <mergeCell ref="G60:M60"/>
    <mergeCell ref="G61:M61"/>
    <mergeCell ref="G62:M62"/>
    <mergeCell ref="G18:M18"/>
    <mergeCell ref="G59:M59"/>
    <mergeCell ref="G16:M16"/>
    <mergeCell ref="G17:M17"/>
    <mergeCell ref="G22:M22"/>
    <mergeCell ref="G23:M23"/>
    <mergeCell ref="G49:M49"/>
    <mergeCell ref="B50:D50"/>
    <mergeCell ref="B20:D20"/>
    <mergeCell ref="B60:D60"/>
    <mergeCell ref="B61:D61"/>
    <mergeCell ref="B41:D41"/>
    <mergeCell ref="B36:D36"/>
    <mergeCell ref="B38:D38"/>
    <mergeCell ref="B39:D39"/>
    <mergeCell ref="B42:D42"/>
    <mergeCell ref="B31:D31"/>
    <mergeCell ref="B45:D45"/>
    <mergeCell ref="G51:M51"/>
    <mergeCell ref="A64:D64"/>
    <mergeCell ref="G19:M19"/>
    <mergeCell ref="A66:D66"/>
    <mergeCell ref="B37:D37"/>
    <mergeCell ref="B40:D40"/>
    <mergeCell ref="B49:D49"/>
    <mergeCell ref="B52:D52"/>
    <mergeCell ref="B47:D47"/>
    <mergeCell ref="G42:M42"/>
    <mergeCell ref="G39:M39"/>
    <mergeCell ref="O47:R47"/>
    <mergeCell ref="B43:D43"/>
    <mergeCell ref="B51:D51"/>
    <mergeCell ref="B48:D48"/>
    <mergeCell ref="B46:D46"/>
    <mergeCell ref="P39:R39"/>
    <mergeCell ref="G45:M45"/>
    <mergeCell ref="G47:M47"/>
    <mergeCell ref="P42:R42"/>
    <mergeCell ref="P43:R43"/>
    <mergeCell ref="B23:D23"/>
    <mergeCell ref="G52:M52"/>
    <mergeCell ref="B44:D44"/>
    <mergeCell ref="G40:M40"/>
    <mergeCell ref="G37:M37"/>
    <mergeCell ref="G48:M48"/>
    <mergeCell ref="G50:M50"/>
    <mergeCell ref="G38:M38"/>
    <mergeCell ref="U40:AA40"/>
    <mergeCell ref="P45:R45"/>
    <mergeCell ref="U41:AA41"/>
    <mergeCell ref="U42:AA42"/>
    <mergeCell ref="G46:M46"/>
    <mergeCell ref="G44:M44"/>
    <mergeCell ref="G43:M43"/>
    <mergeCell ref="G41:M41"/>
    <mergeCell ref="U43:AA43"/>
    <mergeCell ref="P41:R41"/>
  </mergeCells>
  <conditionalFormatting sqref="F6:F67 T5:T37 T39:T43 T45:T47">
    <cfRule type="cellIs" priority="4" dxfId="18" operator="greaterThan" stopIfTrue="1">
      <formula>E5</formula>
    </cfRule>
  </conditionalFormatting>
  <conditionalFormatting sqref="T38">
    <cfRule type="cellIs" priority="2" dxfId="18" operator="greaterThan" stopIfTrue="1">
      <formula>S38</formula>
    </cfRule>
  </conditionalFormatting>
  <conditionalFormatting sqref="T44">
    <cfRule type="cellIs" priority="1" dxfId="18" operator="greaterThan" stopIfTrue="1">
      <formula>S44</formula>
    </cfRule>
  </conditionalFormatting>
  <printOptions/>
  <pageMargins left="0.4330708661417323" right="0.15748031496062992" top="0.3937007874015748" bottom="0.15748031496062992" header="0.1968503937007874" footer="0.15748031496062992"/>
  <pageSetup fitToHeight="0" fitToWidth="0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F528"/>
  <sheetViews>
    <sheetView showZeros="0" zoomScaleSheetLayoutView="100" zoomScalePageLayoutView="0" workbookViewId="0" topLeftCell="A1">
      <selection activeCell="A100" sqref="A100"/>
    </sheetView>
  </sheetViews>
  <sheetFormatPr defaultColWidth="3.09765625" defaultRowHeight="14.25"/>
  <cols>
    <col min="1" max="4" width="3.09765625" style="3" customWidth="1"/>
    <col min="5" max="6" width="3.09765625" style="16" customWidth="1"/>
    <col min="7" max="16384" width="3.09765625" style="3" customWidth="1"/>
  </cols>
  <sheetData>
    <row r="1" spans="1:31" s="1" customFormat="1" ht="14.25">
      <c r="A1" s="472" t="s">
        <v>804</v>
      </c>
      <c r="B1" s="473"/>
      <c r="C1" s="474"/>
      <c r="D1" s="575" t="s">
        <v>1711</v>
      </c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3">
        <f>'申込書'!$A$1</f>
        <v>43435</v>
      </c>
      <c r="AC1" s="573"/>
      <c r="AD1" s="573"/>
      <c r="AE1" s="574"/>
    </row>
    <row r="2" spans="1:31" ht="26.25" customHeight="1">
      <c r="A2" s="475" t="s">
        <v>1712</v>
      </c>
      <c r="B2" s="476"/>
      <c r="C2" s="477"/>
      <c r="D2" s="484">
        <f>'申込書'!$A$3</f>
        <v>2018</v>
      </c>
      <c r="E2" s="485"/>
      <c r="F2" s="487">
        <f>'申込書'!$J$4</f>
        <v>43432</v>
      </c>
      <c r="G2" s="487"/>
      <c r="H2" s="487"/>
      <c r="I2" s="488" t="str">
        <f>'申込書'!$L$4</f>
        <v>（水）</v>
      </c>
      <c r="J2" s="488"/>
      <c r="K2" s="159" t="s">
        <v>805</v>
      </c>
      <c r="L2" s="487">
        <f>'申込書'!$N$4</f>
        <v>43434</v>
      </c>
      <c r="M2" s="487"/>
      <c r="N2" s="487"/>
      <c r="O2" s="489" t="str">
        <f>'申込書'!$P$4</f>
        <v>（金）</v>
      </c>
      <c r="P2" s="489"/>
      <c r="Q2" s="160" t="s">
        <v>806</v>
      </c>
      <c r="R2" s="486">
        <f>'申込書'!$C$4</f>
        <v>43435</v>
      </c>
      <c r="S2" s="486"/>
      <c r="T2" s="161" t="s">
        <v>1708</v>
      </c>
      <c r="U2" s="162" t="s">
        <v>1713</v>
      </c>
      <c r="V2" s="475" t="s">
        <v>1360</v>
      </c>
      <c r="W2" s="477"/>
      <c r="X2" s="508">
        <f>'申込書'!$C$7</f>
        <v>0</v>
      </c>
      <c r="Y2" s="509"/>
      <c r="Z2" s="509"/>
      <c r="AA2" s="509"/>
      <c r="AB2" s="509"/>
      <c r="AC2" s="509"/>
      <c r="AD2" s="509"/>
      <c r="AE2" s="510"/>
    </row>
    <row r="3" spans="1:31" ht="18.75" customHeight="1">
      <c r="A3" s="478" t="s">
        <v>1709</v>
      </c>
      <c r="B3" s="479"/>
      <c r="C3" s="480"/>
      <c r="D3" s="481">
        <f>'申込書'!$C$5</f>
        <v>0</v>
      </c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3"/>
      <c r="V3" s="475" t="s">
        <v>1880</v>
      </c>
      <c r="W3" s="477"/>
      <c r="X3" s="506">
        <f>N102</f>
        <v>0</v>
      </c>
      <c r="Y3" s="507"/>
      <c r="Z3" s="507"/>
      <c r="AA3" s="507"/>
      <c r="AB3" s="507"/>
      <c r="AC3" s="507"/>
      <c r="AD3" s="507"/>
      <c r="AE3" s="163" t="s">
        <v>1714</v>
      </c>
    </row>
    <row r="4" spans="1:31" ht="11.25">
      <c r="A4" s="5" t="s">
        <v>1961</v>
      </c>
      <c r="B4" s="6"/>
      <c r="C4" s="6"/>
      <c r="D4" s="6"/>
      <c r="E4" s="7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11"/>
      <c r="W4" s="511"/>
      <c r="X4" s="8"/>
      <c r="Y4" s="512"/>
      <c r="Z4" s="512"/>
      <c r="AA4" s="7"/>
      <c r="AB4" s="9"/>
      <c r="AC4" s="7"/>
      <c r="AD4" s="9"/>
      <c r="AE4" s="7"/>
    </row>
    <row r="5" spans="1:31" ht="12.75" customHeight="1">
      <c r="A5" s="448" t="s">
        <v>1715</v>
      </c>
      <c r="B5" s="434"/>
      <c r="C5" s="434"/>
      <c r="D5" s="434"/>
      <c r="E5" s="434" t="s">
        <v>1716</v>
      </c>
      <c r="F5" s="434"/>
      <c r="G5" s="434"/>
      <c r="H5" s="434"/>
      <c r="I5" s="434"/>
      <c r="J5" s="434"/>
      <c r="K5" s="434" t="s">
        <v>1717</v>
      </c>
      <c r="L5" s="434"/>
      <c r="M5" s="434"/>
      <c r="N5" s="434" t="s">
        <v>1718</v>
      </c>
      <c r="O5" s="434"/>
      <c r="P5" s="434"/>
      <c r="Q5" s="434" t="s">
        <v>1719</v>
      </c>
      <c r="R5" s="434"/>
      <c r="S5" s="434"/>
      <c r="T5" s="405" t="s">
        <v>1720</v>
      </c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6"/>
    </row>
    <row r="6" spans="1:31" ht="12.75" customHeight="1">
      <c r="A6" s="449"/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04" t="s">
        <v>807</v>
      </c>
      <c r="U6" s="404"/>
      <c r="V6" s="404"/>
      <c r="W6" s="404"/>
      <c r="X6" s="404"/>
      <c r="Y6" s="404"/>
      <c r="Z6" s="407"/>
      <c r="AA6" s="407"/>
      <c r="AB6" s="407"/>
      <c r="AC6" s="407"/>
      <c r="AD6" s="407"/>
      <c r="AE6" s="408"/>
    </row>
    <row r="7" spans="1:31" ht="12.75" customHeight="1">
      <c r="A7" s="438" t="s">
        <v>1960</v>
      </c>
      <c r="B7" s="439"/>
      <c r="C7" s="439"/>
      <c r="D7" s="439"/>
      <c r="E7" s="434" t="s">
        <v>1816</v>
      </c>
      <c r="F7" s="434"/>
      <c r="G7" s="452" t="s">
        <v>808</v>
      </c>
      <c r="H7" s="452"/>
      <c r="I7" s="452"/>
      <c r="J7" s="452"/>
      <c r="K7" s="505">
        <f>'門司区'!E14</f>
        <v>3790</v>
      </c>
      <c r="L7" s="505"/>
      <c r="M7" s="505"/>
      <c r="N7" s="332">
        <f>'門司区'!F14</f>
        <v>0</v>
      </c>
      <c r="O7" s="333"/>
      <c r="P7" s="334"/>
      <c r="Q7" s="360">
        <f aca="true" t="shared" si="0" ref="Q7:Q38">N7/K7</f>
        <v>0</v>
      </c>
      <c r="R7" s="360"/>
      <c r="S7" s="360"/>
      <c r="T7" s="436"/>
      <c r="U7" s="436"/>
      <c r="V7" s="436"/>
      <c r="W7" s="432"/>
      <c r="X7" s="432"/>
      <c r="Y7" s="432"/>
      <c r="Z7" s="432"/>
      <c r="AA7" s="432"/>
      <c r="AB7" s="432"/>
      <c r="AC7" s="432"/>
      <c r="AD7" s="432"/>
      <c r="AE7" s="433"/>
    </row>
    <row r="8" spans="1:31" ht="12.75" customHeight="1">
      <c r="A8" s="441"/>
      <c r="B8" s="442"/>
      <c r="C8" s="442"/>
      <c r="D8" s="442"/>
      <c r="E8" s="451" t="s">
        <v>1817</v>
      </c>
      <c r="F8" s="451"/>
      <c r="G8" s="450" t="s">
        <v>1721</v>
      </c>
      <c r="H8" s="450"/>
      <c r="I8" s="450"/>
      <c r="J8" s="450"/>
      <c r="K8" s="431">
        <f>'門司区'!E20</f>
        <v>1240</v>
      </c>
      <c r="L8" s="431"/>
      <c r="M8" s="431"/>
      <c r="N8" s="282">
        <f>'門司区'!F20</f>
        <v>0</v>
      </c>
      <c r="O8" s="283"/>
      <c r="P8" s="284"/>
      <c r="Q8" s="359">
        <f t="shared" si="0"/>
        <v>0</v>
      </c>
      <c r="R8" s="359"/>
      <c r="S8" s="359"/>
      <c r="T8" s="437"/>
      <c r="U8" s="437"/>
      <c r="V8" s="437"/>
      <c r="W8" s="426"/>
      <c r="X8" s="426"/>
      <c r="Y8" s="426"/>
      <c r="Z8" s="426"/>
      <c r="AA8" s="426"/>
      <c r="AB8" s="426"/>
      <c r="AC8" s="426"/>
      <c r="AD8" s="426"/>
      <c r="AE8" s="430"/>
    </row>
    <row r="9" spans="1:31" ht="12.75" customHeight="1">
      <c r="A9" s="441"/>
      <c r="B9" s="442"/>
      <c r="C9" s="442"/>
      <c r="D9" s="442"/>
      <c r="E9" s="451" t="s">
        <v>1818</v>
      </c>
      <c r="F9" s="451"/>
      <c r="G9" s="450" t="s">
        <v>1722</v>
      </c>
      <c r="H9" s="450"/>
      <c r="I9" s="450"/>
      <c r="J9" s="450"/>
      <c r="K9" s="431">
        <f>'門司区'!E30</f>
        <v>3320</v>
      </c>
      <c r="L9" s="431"/>
      <c r="M9" s="431"/>
      <c r="N9" s="282">
        <f>'門司区'!F30</f>
        <v>0</v>
      </c>
      <c r="O9" s="283"/>
      <c r="P9" s="284"/>
      <c r="Q9" s="359">
        <f t="shared" si="0"/>
        <v>0</v>
      </c>
      <c r="R9" s="359"/>
      <c r="S9" s="359"/>
      <c r="T9" s="437"/>
      <c r="U9" s="437"/>
      <c r="V9" s="437"/>
      <c r="W9" s="426"/>
      <c r="X9" s="426"/>
      <c r="Y9" s="426"/>
      <c r="Z9" s="426"/>
      <c r="AA9" s="426"/>
      <c r="AB9" s="426"/>
      <c r="AC9" s="426"/>
      <c r="AD9" s="426"/>
      <c r="AE9" s="430"/>
    </row>
    <row r="10" spans="1:31" ht="12.75" customHeight="1">
      <c r="A10" s="441"/>
      <c r="B10" s="442"/>
      <c r="C10" s="442"/>
      <c r="D10" s="442"/>
      <c r="E10" s="451" t="s">
        <v>1819</v>
      </c>
      <c r="F10" s="451"/>
      <c r="G10" s="450" t="s">
        <v>1723</v>
      </c>
      <c r="H10" s="450"/>
      <c r="I10" s="450"/>
      <c r="J10" s="450"/>
      <c r="K10" s="431">
        <f>'門司区'!E39</f>
        <v>3130</v>
      </c>
      <c r="L10" s="431"/>
      <c r="M10" s="431"/>
      <c r="N10" s="282">
        <f>'門司区'!F39</f>
        <v>0</v>
      </c>
      <c r="O10" s="283"/>
      <c r="P10" s="284"/>
      <c r="Q10" s="359">
        <f t="shared" si="0"/>
        <v>0</v>
      </c>
      <c r="R10" s="359"/>
      <c r="S10" s="359"/>
      <c r="T10" s="437"/>
      <c r="U10" s="437"/>
      <c r="V10" s="437"/>
      <c r="W10" s="426"/>
      <c r="X10" s="426"/>
      <c r="Y10" s="426"/>
      <c r="Z10" s="426"/>
      <c r="AA10" s="426"/>
      <c r="AB10" s="426"/>
      <c r="AC10" s="426"/>
      <c r="AD10" s="426"/>
      <c r="AE10" s="430"/>
    </row>
    <row r="11" spans="1:31" ht="12.75" customHeight="1">
      <c r="A11" s="441"/>
      <c r="B11" s="442"/>
      <c r="C11" s="442"/>
      <c r="D11" s="442"/>
      <c r="E11" s="451" t="s">
        <v>1820</v>
      </c>
      <c r="F11" s="451"/>
      <c r="G11" s="450" t="s">
        <v>1724</v>
      </c>
      <c r="H11" s="450"/>
      <c r="I11" s="450"/>
      <c r="J11" s="450"/>
      <c r="K11" s="282">
        <f>'門司区'!E49</f>
        <v>5080</v>
      </c>
      <c r="L11" s="283"/>
      <c r="M11" s="284"/>
      <c r="N11" s="282">
        <f>'門司区'!F49</f>
        <v>0</v>
      </c>
      <c r="O11" s="283"/>
      <c r="P11" s="284"/>
      <c r="Q11" s="359">
        <f t="shared" si="0"/>
        <v>0</v>
      </c>
      <c r="R11" s="359"/>
      <c r="S11" s="359"/>
      <c r="T11" s="437"/>
      <c r="U11" s="437"/>
      <c r="V11" s="437"/>
      <c r="W11" s="426"/>
      <c r="X11" s="426"/>
      <c r="Y11" s="426"/>
      <c r="Z11" s="426"/>
      <c r="AA11" s="426"/>
      <c r="AB11" s="426"/>
      <c r="AC11" s="426"/>
      <c r="AD11" s="426"/>
      <c r="AE11" s="430"/>
    </row>
    <row r="12" spans="1:31" ht="12.75" customHeight="1">
      <c r="A12" s="441"/>
      <c r="B12" s="442"/>
      <c r="C12" s="442"/>
      <c r="D12" s="442"/>
      <c r="E12" s="451" t="s">
        <v>1821</v>
      </c>
      <c r="F12" s="451"/>
      <c r="G12" s="450" t="s">
        <v>1725</v>
      </c>
      <c r="H12" s="450"/>
      <c r="I12" s="450"/>
      <c r="J12" s="450"/>
      <c r="K12" s="282">
        <f>'門司区'!E61</f>
        <v>4070</v>
      </c>
      <c r="L12" s="283"/>
      <c r="M12" s="284"/>
      <c r="N12" s="282">
        <f>'門司区'!F61</f>
        <v>0</v>
      </c>
      <c r="O12" s="283"/>
      <c r="P12" s="284"/>
      <c r="Q12" s="359">
        <f t="shared" si="0"/>
        <v>0</v>
      </c>
      <c r="R12" s="359"/>
      <c r="S12" s="359"/>
      <c r="T12" s="426"/>
      <c r="U12" s="426"/>
      <c r="V12" s="426"/>
      <c r="W12" s="426"/>
      <c r="X12" s="426"/>
      <c r="Y12" s="426"/>
      <c r="Z12" s="426"/>
      <c r="AA12" s="426"/>
      <c r="AB12" s="426"/>
      <c r="AC12" s="428"/>
      <c r="AD12" s="428"/>
      <c r="AE12" s="429"/>
    </row>
    <row r="13" spans="1:31" ht="12.75" customHeight="1">
      <c r="A13" s="441"/>
      <c r="B13" s="442"/>
      <c r="C13" s="442"/>
      <c r="D13" s="442"/>
      <c r="E13" s="278" t="s">
        <v>1822</v>
      </c>
      <c r="F13" s="278"/>
      <c r="G13" s="450" t="s">
        <v>1726</v>
      </c>
      <c r="H13" s="450"/>
      <c r="I13" s="450"/>
      <c r="J13" s="450"/>
      <c r="K13" s="282">
        <f>'門司区'!S14</f>
        <v>2690</v>
      </c>
      <c r="L13" s="283"/>
      <c r="M13" s="284"/>
      <c r="N13" s="282">
        <f>'門司区'!T14</f>
        <v>0</v>
      </c>
      <c r="O13" s="283"/>
      <c r="P13" s="284"/>
      <c r="Q13" s="359">
        <f t="shared" si="0"/>
        <v>0</v>
      </c>
      <c r="R13" s="359"/>
      <c r="S13" s="359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30"/>
    </row>
    <row r="14" spans="1:31" ht="12.75" customHeight="1">
      <c r="A14" s="441"/>
      <c r="B14" s="442"/>
      <c r="C14" s="442"/>
      <c r="D14" s="442"/>
      <c r="E14" s="447" t="s">
        <v>1823</v>
      </c>
      <c r="F14" s="447"/>
      <c r="G14" s="453" t="s">
        <v>1727</v>
      </c>
      <c r="H14" s="453"/>
      <c r="I14" s="453"/>
      <c r="J14" s="453"/>
      <c r="K14" s="498">
        <f>'門司区'!S23</f>
        <v>2280</v>
      </c>
      <c r="L14" s="499"/>
      <c r="M14" s="500"/>
      <c r="N14" s="498">
        <f>'門司区'!T23</f>
        <v>0</v>
      </c>
      <c r="O14" s="499"/>
      <c r="P14" s="500"/>
      <c r="Q14" s="501">
        <f t="shared" si="0"/>
        <v>0</v>
      </c>
      <c r="R14" s="501"/>
      <c r="S14" s="501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514"/>
    </row>
    <row r="15" spans="1:31" ht="12.75" customHeight="1">
      <c r="A15" s="444"/>
      <c r="B15" s="445"/>
      <c r="C15" s="445"/>
      <c r="D15" s="445"/>
      <c r="E15" s="454" t="s">
        <v>1728</v>
      </c>
      <c r="F15" s="455"/>
      <c r="G15" s="455"/>
      <c r="H15" s="455"/>
      <c r="I15" s="455"/>
      <c r="J15" s="456"/>
      <c r="K15" s="502">
        <f>SUM(K7:M14)</f>
        <v>25600</v>
      </c>
      <c r="L15" s="503"/>
      <c r="M15" s="504"/>
      <c r="N15" s="502">
        <f>SUM(N7:P14)</f>
        <v>0</v>
      </c>
      <c r="O15" s="503"/>
      <c r="P15" s="504"/>
      <c r="Q15" s="294">
        <f t="shared" si="0"/>
        <v>0</v>
      </c>
      <c r="R15" s="294"/>
      <c r="S15" s="294"/>
      <c r="T15" s="427"/>
      <c r="U15" s="427"/>
      <c r="V15" s="427"/>
      <c r="W15" s="513"/>
      <c r="X15" s="513"/>
      <c r="Y15" s="513"/>
      <c r="Z15" s="513"/>
      <c r="AA15" s="513"/>
      <c r="AB15" s="513"/>
      <c r="AC15" s="513"/>
      <c r="AD15" s="513"/>
      <c r="AE15" s="515"/>
    </row>
    <row r="16" spans="1:31" ht="12.75" customHeight="1">
      <c r="A16" s="438" t="s">
        <v>1962</v>
      </c>
      <c r="B16" s="439"/>
      <c r="C16" s="439"/>
      <c r="D16" s="440"/>
      <c r="E16" s="457" t="s">
        <v>1824</v>
      </c>
      <c r="F16" s="457"/>
      <c r="G16" s="452" t="s">
        <v>1729</v>
      </c>
      <c r="H16" s="452"/>
      <c r="I16" s="452"/>
      <c r="J16" s="452"/>
      <c r="K16" s="332">
        <f>'小倉北区①'!E17</f>
        <v>5240</v>
      </c>
      <c r="L16" s="333"/>
      <c r="M16" s="334"/>
      <c r="N16" s="332">
        <f>'小倉北区①'!F17</f>
        <v>0</v>
      </c>
      <c r="O16" s="333"/>
      <c r="P16" s="334"/>
      <c r="Q16" s="360">
        <f t="shared" si="0"/>
        <v>0</v>
      </c>
      <c r="R16" s="360"/>
      <c r="S16" s="360"/>
      <c r="T16" s="356"/>
      <c r="U16" s="357"/>
      <c r="V16" s="358"/>
      <c r="W16" s="356"/>
      <c r="X16" s="357"/>
      <c r="Y16" s="358"/>
      <c r="Z16" s="356"/>
      <c r="AA16" s="357"/>
      <c r="AB16" s="358"/>
      <c r="AC16" s="356"/>
      <c r="AD16" s="357"/>
      <c r="AE16" s="391"/>
    </row>
    <row r="17" spans="1:31" ht="12.75" customHeight="1">
      <c r="A17" s="441"/>
      <c r="B17" s="442"/>
      <c r="C17" s="442"/>
      <c r="D17" s="443"/>
      <c r="E17" s="278" t="s">
        <v>1825</v>
      </c>
      <c r="F17" s="278"/>
      <c r="G17" s="450" t="s">
        <v>1730</v>
      </c>
      <c r="H17" s="450"/>
      <c r="I17" s="450"/>
      <c r="J17" s="450"/>
      <c r="K17" s="282">
        <f>'小倉北区①'!E29</f>
        <v>4400</v>
      </c>
      <c r="L17" s="283"/>
      <c r="M17" s="284"/>
      <c r="N17" s="282">
        <f>'小倉北区①'!F29</f>
        <v>0</v>
      </c>
      <c r="O17" s="283"/>
      <c r="P17" s="284"/>
      <c r="Q17" s="359">
        <f t="shared" si="0"/>
        <v>0</v>
      </c>
      <c r="R17" s="359"/>
      <c r="S17" s="359"/>
      <c r="T17" s="344"/>
      <c r="U17" s="345"/>
      <c r="V17" s="346"/>
      <c r="W17" s="344"/>
      <c r="X17" s="345"/>
      <c r="Y17" s="346"/>
      <c r="Z17" s="344"/>
      <c r="AA17" s="345"/>
      <c r="AB17" s="346"/>
      <c r="AC17" s="344"/>
      <c r="AD17" s="345"/>
      <c r="AE17" s="387"/>
    </row>
    <row r="18" spans="1:31" ht="12.75" customHeight="1">
      <c r="A18" s="441"/>
      <c r="B18" s="442"/>
      <c r="C18" s="442"/>
      <c r="D18" s="443"/>
      <c r="E18" s="278" t="s">
        <v>1826</v>
      </c>
      <c r="F18" s="278"/>
      <c r="G18" s="450" t="s">
        <v>1731</v>
      </c>
      <c r="H18" s="450"/>
      <c r="I18" s="450"/>
      <c r="J18" s="450"/>
      <c r="K18" s="282">
        <f>'小倉北区①'!E42</f>
        <v>5810</v>
      </c>
      <c r="L18" s="283"/>
      <c r="M18" s="284"/>
      <c r="N18" s="282">
        <f>'小倉北区①'!F42</f>
        <v>0</v>
      </c>
      <c r="O18" s="283"/>
      <c r="P18" s="284"/>
      <c r="Q18" s="359">
        <f t="shared" si="0"/>
        <v>0</v>
      </c>
      <c r="R18" s="359"/>
      <c r="S18" s="359"/>
      <c r="T18" s="344"/>
      <c r="U18" s="345"/>
      <c r="V18" s="346"/>
      <c r="W18" s="344"/>
      <c r="X18" s="345"/>
      <c r="Y18" s="346"/>
      <c r="Z18" s="344"/>
      <c r="AA18" s="345"/>
      <c r="AB18" s="346"/>
      <c r="AC18" s="344"/>
      <c r="AD18" s="345"/>
      <c r="AE18" s="387"/>
    </row>
    <row r="19" spans="1:31" ht="12.75" customHeight="1">
      <c r="A19" s="441"/>
      <c r="B19" s="442"/>
      <c r="C19" s="442"/>
      <c r="D19" s="443"/>
      <c r="E19" s="278" t="s">
        <v>1827</v>
      </c>
      <c r="F19" s="278"/>
      <c r="G19" s="450" t="s">
        <v>1732</v>
      </c>
      <c r="H19" s="450"/>
      <c r="I19" s="450"/>
      <c r="J19" s="450"/>
      <c r="K19" s="282">
        <f>'小倉北区①'!E52</f>
        <v>3900</v>
      </c>
      <c r="L19" s="283"/>
      <c r="M19" s="284"/>
      <c r="N19" s="282">
        <f>'小倉北区①'!F52</f>
        <v>0</v>
      </c>
      <c r="O19" s="283"/>
      <c r="P19" s="284"/>
      <c r="Q19" s="359">
        <f t="shared" si="0"/>
        <v>0</v>
      </c>
      <c r="R19" s="359"/>
      <c r="S19" s="359"/>
      <c r="T19" s="344"/>
      <c r="U19" s="345"/>
      <c r="V19" s="346"/>
      <c r="W19" s="344"/>
      <c r="X19" s="345"/>
      <c r="Y19" s="346"/>
      <c r="Z19" s="344"/>
      <c r="AA19" s="345"/>
      <c r="AB19" s="346"/>
      <c r="AC19" s="344"/>
      <c r="AD19" s="345"/>
      <c r="AE19" s="387"/>
    </row>
    <row r="20" spans="1:31" ht="12.75" customHeight="1">
      <c r="A20" s="441"/>
      <c r="B20" s="442"/>
      <c r="C20" s="442"/>
      <c r="D20" s="443"/>
      <c r="E20" s="278" t="s">
        <v>1828</v>
      </c>
      <c r="F20" s="278"/>
      <c r="G20" s="450" t="s">
        <v>1733</v>
      </c>
      <c r="H20" s="450"/>
      <c r="I20" s="450"/>
      <c r="J20" s="450"/>
      <c r="K20" s="282">
        <f>'小倉北区①'!E63</f>
        <v>3120</v>
      </c>
      <c r="L20" s="283"/>
      <c r="M20" s="284"/>
      <c r="N20" s="282">
        <f>'小倉北区①'!F63</f>
        <v>0</v>
      </c>
      <c r="O20" s="283"/>
      <c r="P20" s="284"/>
      <c r="Q20" s="359">
        <f t="shared" si="0"/>
        <v>0</v>
      </c>
      <c r="R20" s="359"/>
      <c r="S20" s="359"/>
      <c r="T20" s="344"/>
      <c r="U20" s="345"/>
      <c r="V20" s="346"/>
      <c r="W20" s="344"/>
      <c r="X20" s="345"/>
      <c r="Y20" s="346"/>
      <c r="Z20" s="344"/>
      <c r="AA20" s="345"/>
      <c r="AB20" s="346"/>
      <c r="AC20" s="344"/>
      <c r="AD20" s="345"/>
      <c r="AE20" s="387"/>
    </row>
    <row r="21" spans="1:31" ht="12.75" customHeight="1">
      <c r="A21" s="441"/>
      <c r="B21" s="442"/>
      <c r="C21" s="442"/>
      <c r="D21" s="443"/>
      <c r="E21" s="278" t="s">
        <v>1829</v>
      </c>
      <c r="F21" s="278"/>
      <c r="G21" s="450" t="s">
        <v>1734</v>
      </c>
      <c r="H21" s="450"/>
      <c r="I21" s="450"/>
      <c r="J21" s="450"/>
      <c r="K21" s="282">
        <f>'小倉北区①'!S16</f>
        <v>3690</v>
      </c>
      <c r="L21" s="283"/>
      <c r="M21" s="284"/>
      <c r="N21" s="282">
        <f>'小倉北区①'!T16</f>
        <v>0</v>
      </c>
      <c r="O21" s="283"/>
      <c r="P21" s="284"/>
      <c r="Q21" s="359">
        <f t="shared" si="0"/>
        <v>0</v>
      </c>
      <c r="R21" s="359"/>
      <c r="S21" s="359"/>
      <c r="T21" s="344"/>
      <c r="U21" s="345"/>
      <c r="V21" s="346"/>
      <c r="W21" s="344"/>
      <c r="X21" s="345"/>
      <c r="Y21" s="346"/>
      <c r="Z21" s="344"/>
      <c r="AA21" s="345"/>
      <c r="AB21" s="346"/>
      <c r="AC21" s="344"/>
      <c r="AD21" s="345"/>
      <c r="AE21" s="387"/>
    </row>
    <row r="22" spans="1:31" ht="12.75" customHeight="1">
      <c r="A22" s="441"/>
      <c r="B22" s="442"/>
      <c r="C22" s="442"/>
      <c r="D22" s="443"/>
      <c r="E22" s="278" t="s">
        <v>1830</v>
      </c>
      <c r="F22" s="278"/>
      <c r="G22" s="450" t="s">
        <v>1735</v>
      </c>
      <c r="H22" s="450"/>
      <c r="I22" s="450"/>
      <c r="J22" s="450"/>
      <c r="K22" s="282">
        <f>'小倉北区①'!S27</f>
        <v>4850</v>
      </c>
      <c r="L22" s="283"/>
      <c r="M22" s="284"/>
      <c r="N22" s="282">
        <f>'小倉北区①'!T27</f>
        <v>0</v>
      </c>
      <c r="O22" s="283"/>
      <c r="P22" s="284"/>
      <c r="Q22" s="359">
        <f t="shared" si="0"/>
        <v>0</v>
      </c>
      <c r="R22" s="359"/>
      <c r="S22" s="359"/>
      <c r="T22" s="344"/>
      <c r="U22" s="345"/>
      <c r="V22" s="346"/>
      <c r="W22" s="344"/>
      <c r="X22" s="345"/>
      <c r="Y22" s="346"/>
      <c r="Z22" s="344"/>
      <c r="AA22" s="345"/>
      <c r="AB22" s="346"/>
      <c r="AC22" s="344"/>
      <c r="AD22" s="345"/>
      <c r="AE22" s="387"/>
    </row>
    <row r="23" spans="1:31" ht="12.75" customHeight="1">
      <c r="A23" s="441"/>
      <c r="B23" s="442"/>
      <c r="C23" s="442"/>
      <c r="D23" s="443"/>
      <c r="E23" s="278" t="s">
        <v>1831</v>
      </c>
      <c r="F23" s="278"/>
      <c r="G23" s="450" t="s">
        <v>1736</v>
      </c>
      <c r="H23" s="450"/>
      <c r="I23" s="450"/>
      <c r="J23" s="450"/>
      <c r="K23" s="282">
        <f>'小倉北区①'!S40</f>
        <v>4680</v>
      </c>
      <c r="L23" s="283"/>
      <c r="M23" s="284"/>
      <c r="N23" s="282">
        <f>'小倉北区①'!T40</f>
        <v>0</v>
      </c>
      <c r="O23" s="283"/>
      <c r="P23" s="284"/>
      <c r="Q23" s="359">
        <f t="shared" si="0"/>
        <v>0</v>
      </c>
      <c r="R23" s="359"/>
      <c r="S23" s="359"/>
      <c r="T23" s="344"/>
      <c r="U23" s="345"/>
      <c r="V23" s="346"/>
      <c r="W23" s="344"/>
      <c r="X23" s="345"/>
      <c r="Y23" s="346"/>
      <c r="Z23" s="344"/>
      <c r="AA23" s="345"/>
      <c r="AB23" s="346"/>
      <c r="AC23" s="344"/>
      <c r="AD23" s="345"/>
      <c r="AE23" s="387"/>
    </row>
    <row r="24" spans="1:31" ht="12.75" customHeight="1">
      <c r="A24" s="441"/>
      <c r="B24" s="442"/>
      <c r="C24" s="442"/>
      <c r="D24" s="443"/>
      <c r="E24" s="278" t="s">
        <v>1832</v>
      </c>
      <c r="F24" s="278"/>
      <c r="G24" s="450" t="s">
        <v>1737</v>
      </c>
      <c r="H24" s="450"/>
      <c r="I24" s="450"/>
      <c r="J24" s="450"/>
      <c r="K24" s="282">
        <f>'小倉北区①'!S51</f>
        <v>4690</v>
      </c>
      <c r="L24" s="283"/>
      <c r="M24" s="284"/>
      <c r="N24" s="282">
        <f>'小倉北区①'!T51</f>
        <v>0</v>
      </c>
      <c r="O24" s="283"/>
      <c r="P24" s="284"/>
      <c r="Q24" s="359">
        <f t="shared" si="0"/>
        <v>0</v>
      </c>
      <c r="R24" s="359"/>
      <c r="S24" s="359"/>
      <c r="T24" s="520"/>
      <c r="U24" s="521"/>
      <c r="V24" s="522"/>
      <c r="W24" s="344"/>
      <c r="X24" s="345"/>
      <c r="Y24" s="346"/>
      <c r="Z24" s="344"/>
      <c r="AA24" s="345"/>
      <c r="AB24" s="346"/>
      <c r="AC24" s="344"/>
      <c r="AD24" s="345"/>
      <c r="AE24" s="387"/>
    </row>
    <row r="25" spans="1:31" ht="12.75" customHeight="1">
      <c r="A25" s="441"/>
      <c r="B25" s="442"/>
      <c r="C25" s="442"/>
      <c r="D25" s="443"/>
      <c r="E25" s="278" t="s">
        <v>1833</v>
      </c>
      <c r="F25" s="278"/>
      <c r="G25" s="450" t="s">
        <v>1738</v>
      </c>
      <c r="H25" s="450"/>
      <c r="I25" s="450"/>
      <c r="J25" s="450"/>
      <c r="K25" s="282">
        <f>'小倉北区①'!S60</f>
        <v>3110</v>
      </c>
      <c r="L25" s="283"/>
      <c r="M25" s="284"/>
      <c r="N25" s="282">
        <f>'小倉北区①'!T60</f>
        <v>0</v>
      </c>
      <c r="O25" s="283"/>
      <c r="P25" s="284"/>
      <c r="Q25" s="359">
        <f t="shared" si="0"/>
        <v>0</v>
      </c>
      <c r="R25" s="359"/>
      <c r="S25" s="359"/>
      <c r="T25" s="344"/>
      <c r="U25" s="345"/>
      <c r="V25" s="346"/>
      <c r="W25" s="516"/>
      <c r="X25" s="517"/>
      <c r="Y25" s="518"/>
      <c r="Z25" s="344"/>
      <c r="AA25" s="345"/>
      <c r="AB25" s="346"/>
      <c r="AC25" s="344"/>
      <c r="AD25" s="345"/>
      <c r="AE25" s="387"/>
    </row>
    <row r="26" spans="1:31" ht="12.75" customHeight="1">
      <c r="A26" s="441"/>
      <c r="B26" s="442"/>
      <c r="C26" s="442"/>
      <c r="D26" s="443"/>
      <c r="E26" s="278" t="s">
        <v>1834</v>
      </c>
      <c r="F26" s="278"/>
      <c r="G26" s="450" t="s">
        <v>1739</v>
      </c>
      <c r="H26" s="450"/>
      <c r="I26" s="450"/>
      <c r="J26" s="450"/>
      <c r="K26" s="282">
        <f>'小倉北区②'!E16</f>
        <v>2980</v>
      </c>
      <c r="L26" s="283"/>
      <c r="M26" s="284"/>
      <c r="N26" s="282">
        <f>'小倉北区②'!F16</f>
        <v>0</v>
      </c>
      <c r="O26" s="283"/>
      <c r="P26" s="284"/>
      <c r="Q26" s="359">
        <f t="shared" si="0"/>
        <v>0</v>
      </c>
      <c r="R26" s="359"/>
      <c r="S26" s="359"/>
      <c r="T26" s="344"/>
      <c r="U26" s="345"/>
      <c r="V26" s="346"/>
      <c r="W26" s="413"/>
      <c r="X26" s="414"/>
      <c r="Y26" s="415"/>
      <c r="Z26" s="422"/>
      <c r="AA26" s="423"/>
      <c r="AB26" s="424"/>
      <c r="AC26" s="422"/>
      <c r="AD26" s="423"/>
      <c r="AE26" s="519"/>
    </row>
    <row r="27" spans="1:31" ht="12.75" customHeight="1">
      <c r="A27" s="441"/>
      <c r="B27" s="442"/>
      <c r="C27" s="442"/>
      <c r="D27" s="443"/>
      <c r="E27" s="278" t="s">
        <v>1835</v>
      </c>
      <c r="F27" s="278"/>
      <c r="G27" s="450" t="s">
        <v>1740</v>
      </c>
      <c r="H27" s="450"/>
      <c r="I27" s="450"/>
      <c r="J27" s="450"/>
      <c r="K27" s="282">
        <f>'小倉北区②'!E29</f>
        <v>4730</v>
      </c>
      <c r="L27" s="283"/>
      <c r="M27" s="284"/>
      <c r="N27" s="282">
        <f>'小倉北区②'!F29</f>
        <v>0</v>
      </c>
      <c r="O27" s="283"/>
      <c r="P27" s="284"/>
      <c r="Q27" s="359">
        <f t="shared" si="0"/>
        <v>0</v>
      </c>
      <c r="R27" s="359"/>
      <c r="S27" s="359"/>
      <c r="T27" s="344"/>
      <c r="U27" s="345"/>
      <c r="V27" s="346"/>
      <c r="W27" s="413"/>
      <c r="X27" s="414"/>
      <c r="Y27" s="415"/>
      <c r="Z27" s="344"/>
      <c r="AA27" s="345"/>
      <c r="AB27" s="346"/>
      <c r="AC27" s="344"/>
      <c r="AD27" s="345"/>
      <c r="AE27" s="387"/>
    </row>
    <row r="28" spans="1:31" ht="12.75" customHeight="1">
      <c r="A28" s="441"/>
      <c r="B28" s="442"/>
      <c r="C28" s="442"/>
      <c r="D28" s="443"/>
      <c r="E28" s="278" t="s">
        <v>1836</v>
      </c>
      <c r="F28" s="278"/>
      <c r="G28" s="450" t="s">
        <v>1741</v>
      </c>
      <c r="H28" s="450"/>
      <c r="I28" s="450"/>
      <c r="J28" s="450"/>
      <c r="K28" s="282">
        <f>'小倉北区②'!E41</f>
        <v>3610</v>
      </c>
      <c r="L28" s="283"/>
      <c r="M28" s="284"/>
      <c r="N28" s="282">
        <f>'小倉北区②'!F41</f>
        <v>0</v>
      </c>
      <c r="O28" s="283"/>
      <c r="P28" s="284"/>
      <c r="Q28" s="359">
        <f t="shared" si="0"/>
        <v>0</v>
      </c>
      <c r="R28" s="359"/>
      <c r="S28" s="359"/>
      <c r="T28" s="344"/>
      <c r="U28" s="345"/>
      <c r="V28" s="346"/>
      <c r="W28" s="413"/>
      <c r="X28" s="414"/>
      <c r="Y28" s="415"/>
      <c r="Z28" s="344"/>
      <c r="AA28" s="345"/>
      <c r="AB28" s="346"/>
      <c r="AC28" s="344"/>
      <c r="AD28" s="345"/>
      <c r="AE28" s="387"/>
    </row>
    <row r="29" spans="1:31" ht="12.75" customHeight="1">
      <c r="A29" s="441"/>
      <c r="B29" s="442"/>
      <c r="C29" s="442"/>
      <c r="D29" s="443"/>
      <c r="E29" s="278" t="s">
        <v>1837</v>
      </c>
      <c r="F29" s="278"/>
      <c r="G29" s="450" t="s">
        <v>1742</v>
      </c>
      <c r="H29" s="450"/>
      <c r="I29" s="450"/>
      <c r="J29" s="450"/>
      <c r="K29" s="282">
        <f>'小倉北区②'!E50</f>
        <v>3380</v>
      </c>
      <c r="L29" s="283"/>
      <c r="M29" s="284"/>
      <c r="N29" s="282">
        <f>'小倉北区②'!F50</f>
        <v>0</v>
      </c>
      <c r="O29" s="283"/>
      <c r="P29" s="284"/>
      <c r="Q29" s="359">
        <f t="shared" si="0"/>
        <v>0</v>
      </c>
      <c r="R29" s="359"/>
      <c r="S29" s="359"/>
      <c r="T29" s="344"/>
      <c r="U29" s="345"/>
      <c r="V29" s="346"/>
      <c r="W29" s="413"/>
      <c r="X29" s="414"/>
      <c r="Y29" s="415"/>
      <c r="Z29" s="344"/>
      <c r="AA29" s="345"/>
      <c r="AB29" s="346"/>
      <c r="AC29" s="344"/>
      <c r="AD29" s="345"/>
      <c r="AE29" s="387"/>
    </row>
    <row r="30" spans="1:31" ht="12.75" customHeight="1">
      <c r="A30" s="441"/>
      <c r="B30" s="442"/>
      <c r="C30" s="442"/>
      <c r="D30" s="443"/>
      <c r="E30" s="278" t="s">
        <v>1838</v>
      </c>
      <c r="F30" s="278"/>
      <c r="G30" s="450" t="s">
        <v>1743</v>
      </c>
      <c r="H30" s="450"/>
      <c r="I30" s="450"/>
      <c r="J30" s="450"/>
      <c r="K30" s="282">
        <f>'小倉北区②'!E63</f>
        <v>5340</v>
      </c>
      <c r="L30" s="283"/>
      <c r="M30" s="284"/>
      <c r="N30" s="282">
        <f>'小倉北区②'!F63</f>
        <v>0</v>
      </c>
      <c r="O30" s="283"/>
      <c r="P30" s="284"/>
      <c r="Q30" s="359">
        <f t="shared" si="0"/>
        <v>0</v>
      </c>
      <c r="R30" s="359"/>
      <c r="S30" s="359"/>
      <c r="T30" s="344"/>
      <c r="U30" s="345"/>
      <c r="V30" s="346"/>
      <c r="W30" s="413"/>
      <c r="X30" s="414"/>
      <c r="Y30" s="415"/>
      <c r="Z30" s="344"/>
      <c r="AA30" s="345"/>
      <c r="AB30" s="346"/>
      <c r="AC30" s="344"/>
      <c r="AD30" s="345"/>
      <c r="AE30" s="387"/>
    </row>
    <row r="31" spans="1:31" ht="12.75" customHeight="1">
      <c r="A31" s="441"/>
      <c r="B31" s="442"/>
      <c r="C31" s="442"/>
      <c r="D31" s="443"/>
      <c r="E31" s="278" t="s">
        <v>1839</v>
      </c>
      <c r="F31" s="278"/>
      <c r="G31" s="450" t="s">
        <v>1744</v>
      </c>
      <c r="H31" s="450"/>
      <c r="I31" s="450"/>
      <c r="J31" s="450"/>
      <c r="K31" s="523">
        <f>'小倉北区②'!S18</f>
        <v>4240</v>
      </c>
      <c r="L31" s="524"/>
      <c r="M31" s="525"/>
      <c r="N31" s="282">
        <f>'小倉北区②'!T18</f>
        <v>0</v>
      </c>
      <c r="O31" s="283"/>
      <c r="P31" s="284"/>
      <c r="Q31" s="359">
        <f t="shared" si="0"/>
        <v>0</v>
      </c>
      <c r="R31" s="359"/>
      <c r="S31" s="359"/>
      <c r="T31" s="344"/>
      <c r="U31" s="345"/>
      <c r="V31" s="346"/>
      <c r="W31" s="413"/>
      <c r="X31" s="414"/>
      <c r="Y31" s="415"/>
      <c r="Z31" s="344"/>
      <c r="AA31" s="345"/>
      <c r="AB31" s="346"/>
      <c r="AC31" s="344"/>
      <c r="AD31" s="345"/>
      <c r="AE31" s="387"/>
    </row>
    <row r="32" spans="1:31" ht="12.75" customHeight="1">
      <c r="A32" s="441"/>
      <c r="B32" s="442"/>
      <c r="C32" s="442"/>
      <c r="D32" s="443"/>
      <c r="E32" s="278" t="s">
        <v>1840</v>
      </c>
      <c r="F32" s="278"/>
      <c r="G32" s="450" t="s">
        <v>1745</v>
      </c>
      <c r="H32" s="450"/>
      <c r="I32" s="450"/>
      <c r="J32" s="450"/>
      <c r="K32" s="282">
        <f>'小倉北区②'!S30</f>
        <v>4470</v>
      </c>
      <c r="L32" s="283"/>
      <c r="M32" s="284"/>
      <c r="N32" s="282">
        <f>'小倉北区②'!T30</f>
        <v>0</v>
      </c>
      <c r="O32" s="283"/>
      <c r="P32" s="284"/>
      <c r="Q32" s="359">
        <f t="shared" si="0"/>
        <v>0</v>
      </c>
      <c r="R32" s="359"/>
      <c r="S32" s="359"/>
      <c r="T32" s="344"/>
      <c r="U32" s="345"/>
      <c r="V32" s="346"/>
      <c r="W32" s="413"/>
      <c r="X32" s="414"/>
      <c r="Y32" s="415"/>
      <c r="Z32" s="344"/>
      <c r="AA32" s="345"/>
      <c r="AB32" s="346"/>
      <c r="AC32" s="344"/>
      <c r="AD32" s="345"/>
      <c r="AE32" s="387"/>
    </row>
    <row r="33" spans="1:31" ht="12.75" customHeight="1">
      <c r="A33" s="441"/>
      <c r="B33" s="442"/>
      <c r="C33" s="442"/>
      <c r="D33" s="443"/>
      <c r="E33" s="447" t="s">
        <v>1841</v>
      </c>
      <c r="F33" s="447"/>
      <c r="G33" s="453" t="s">
        <v>1746</v>
      </c>
      <c r="H33" s="453"/>
      <c r="I33" s="453"/>
      <c r="J33" s="453"/>
      <c r="K33" s="526">
        <f>'小倉北区②'!S45</f>
        <v>5580</v>
      </c>
      <c r="L33" s="527"/>
      <c r="M33" s="528"/>
      <c r="N33" s="498">
        <f>'小倉北区②'!T45</f>
        <v>0</v>
      </c>
      <c r="O33" s="499"/>
      <c r="P33" s="500"/>
      <c r="Q33" s="285">
        <f t="shared" si="0"/>
        <v>0</v>
      </c>
      <c r="R33" s="285"/>
      <c r="S33" s="285"/>
      <c r="T33" s="362"/>
      <c r="U33" s="363"/>
      <c r="V33" s="364"/>
      <c r="W33" s="419"/>
      <c r="X33" s="420"/>
      <c r="Y33" s="421"/>
      <c r="Z33" s="362"/>
      <c r="AA33" s="363"/>
      <c r="AB33" s="364"/>
      <c r="AC33" s="362"/>
      <c r="AD33" s="363"/>
      <c r="AE33" s="394"/>
    </row>
    <row r="34" spans="1:31" ht="12.75" customHeight="1">
      <c r="A34" s="444"/>
      <c r="B34" s="445"/>
      <c r="C34" s="445"/>
      <c r="D34" s="446"/>
      <c r="E34" s="458" t="s">
        <v>1728</v>
      </c>
      <c r="F34" s="458"/>
      <c r="G34" s="458"/>
      <c r="H34" s="458"/>
      <c r="I34" s="458"/>
      <c r="J34" s="458"/>
      <c r="K34" s="304">
        <f>SUM(K16:M33)</f>
        <v>77820</v>
      </c>
      <c r="L34" s="305"/>
      <c r="M34" s="306"/>
      <c r="N34" s="304">
        <f>SUM(N16:P33)</f>
        <v>0</v>
      </c>
      <c r="O34" s="305"/>
      <c r="P34" s="306"/>
      <c r="Q34" s="294">
        <f t="shared" si="0"/>
        <v>0</v>
      </c>
      <c r="R34" s="294"/>
      <c r="S34" s="294"/>
      <c r="T34" s="350"/>
      <c r="U34" s="351"/>
      <c r="V34" s="352"/>
      <c r="W34" s="416"/>
      <c r="X34" s="417"/>
      <c r="Y34" s="418"/>
      <c r="Z34" s="350"/>
      <c r="AA34" s="351"/>
      <c r="AB34" s="352"/>
      <c r="AC34" s="350"/>
      <c r="AD34" s="351"/>
      <c r="AE34" s="386"/>
    </row>
    <row r="35" spans="1:31" ht="12.75" customHeight="1">
      <c r="A35" s="438" t="s">
        <v>1963</v>
      </c>
      <c r="B35" s="439"/>
      <c r="C35" s="439"/>
      <c r="D35" s="440"/>
      <c r="E35" s="457" t="s">
        <v>1842</v>
      </c>
      <c r="F35" s="457"/>
      <c r="G35" s="452" t="s">
        <v>1747</v>
      </c>
      <c r="H35" s="452"/>
      <c r="I35" s="452"/>
      <c r="J35" s="452"/>
      <c r="K35" s="332">
        <f>'小倉南区①'!E15</f>
        <v>3740</v>
      </c>
      <c r="L35" s="333"/>
      <c r="M35" s="334"/>
      <c r="N35" s="332">
        <f>'小倉南区①'!F15</f>
        <v>0</v>
      </c>
      <c r="O35" s="333"/>
      <c r="P35" s="334"/>
      <c r="Q35" s="501">
        <f t="shared" si="0"/>
        <v>0</v>
      </c>
      <c r="R35" s="501"/>
      <c r="S35" s="501"/>
      <c r="T35" s="356"/>
      <c r="U35" s="357"/>
      <c r="V35" s="358"/>
      <c r="W35" s="383"/>
      <c r="X35" s="384"/>
      <c r="Y35" s="385"/>
      <c r="Z35" s="356"/>
      <c r="AA35" s="357"/>
      <c r="AB35" s="358"/>
      <c r="AC35" s="356"/>
      <c r="AD35" s="357"/>
      <c r="AE35" s="391"/>
    </row>
    <row r="36" spans="1:31" ht="12.75" customHeight="1">
      <c r="A36" s="441"/>
      <c r="B36" s="442"/>
      <c r="C36" s="442"/>
      <c r="D36" s="443"/>
      <c r="E36" s="278" t="s">
        <v>1843</v>
      </c>
      <c r="F36" s="278"/>
      <c r="G36" s="450" t="s">
        <v>1748</v>
      </c>
      <c r="H36" s="450"/>
      <c r="I36" s="450"/>
      <c r="J36" s="450"/>
      <c r="K36" s="282">
        <f>'小倉南区①'!E23</f>
        <v>3590</v>
      </c>
      <c r="L36" s="283"/>
      <c r="M36" s="284"/>
      <c r="N36" s="282">
        <f>'小倉南区①'!F23</f>
        <v>0</v>
      </c>
      <c r="O36" s="283"/>
      <c r="P36" s="284"/>
      <c r="Q36" s="359">
        <f t="shared" si="0"/>
        <v>0</v>
      </c>
      <c r="R36" s="359"/>
      <c r="S36" s="359"/>
      <c r="T36" s="344"/>
      <c r="U36" s="345"/>
      <c r="V36" s="346"/>
      <c r="W36" s="413"/>
      <c r="X36" s="414"/>
      <c r="Y36" s="415"/>
      <c r="Z36" s="344"/>
      <c r="AA36" s="345"/>
      <c r="AB36" s="346"/>
      <c r="AC36" s="344"/>
      <c r="AD36" s="345"/>
      <c r="AE36" s="387"/>
    </row>
    <row r="37" spans="1:31" ht="12.75" customHeight="1">
      <c r="A37" s="441"/>
      <c r="B37" s="442"/>
      <c r="C37" s="442"/>
      <c r="D37" s="443"/>
      <c r="E37" s="278" t="s">
        <v>1844</v>
      </c>
      <c r="F37" s="278"/>
      <c r="G37" s="450" t="s">
        <v>1749</v>
      </c>
      <c r="H37" s="450"/>
      <c r="I37" s="450"/>
      <c r="J37" s="450"/>
      <c r="K37" s="282">
        <f>'小倉南区①'!E33</f>
        <v>4220</v>
      </c>
      <c r="L37" s="283"/>
      <c r="M37" s="284"/>
      <c r="N37" s="282">
        <f>'小倉南区①'!F33</f>
        <v>0</v>
      </c>
      <c r="O37" s="283"/>
      <c r="P37" s="284"/>
      <c r="Q37" s="359">
        <f t="shared" si="0"/>
        <v>0</v>
      </c>
      <c r="R37" s="359"/>
      <c r="S37" s="359"/>
      <c r="T37" s="344"/>
      <c r="U37" s="345"/>
      <c r="V37" s="346"/>
      <c r="W37" s="413"/>
      <c r="X37" s="414"/>
      <c r="Y37" s="415"/>
      <c r="Z37" s="344"/>
      <c r="AA37" s="345"/>
      <c r="AB37" s="346"/>
      <c r="AC37" s="344"/>
      <c r="AD37" s="345"/>
      <c r="AE37" s="387"/>
    </row>
    <row r="38" spans="1:31" ht="12.75" customHeight="1">
      <c r="A38" s="441"/>
      <c r="B38" s="442"/>
      <c r="C38" s="442"/>
      <c r="D38" s="443"/>
      <c r="E38" s="278" t="s">
        <v>1845</v>
      </c>
      <c r="F38" s="278"/>
      <c r="G38" s="450" t="s">
        <v>1750</v>
      </c>
      <c r="H38" s="450"/>
      <c r="I38" s="450"/>
      <c r="J38" s="450"/>
      <c r="K38" s="282">
        <f>'小倉南区①'!E42</f>
        <v>4180</v>
      </c>
      <c r="L38" s="283"/>
      <c r="M38" s="284"/>
      <c r="N38" s="282">
        <f>'小倉南区①'!F42</f>
        <v>0</v>
      </c>
      <c r="O38" s="283"/>
      <c r="P38" s="284"/>
      <c r="Q38" s="359">
        <f t="shared" si="0"/>
        <v>0</v>
      </c>
      <c r="R38" s="359"/>
      <c r="S38" s="359"/>
      <c r="T38" s="344"/>
      <c r="U38" s="345"/>
      <c r="V38" s="346"/>
      <c r="W38" s="413"/>
      <c r="X38" s="414"/>
      <c r="Y38" s="415"/>
      <c r="Z38" s="344"/>
      <c r="AA38" s="345"/>
      <c r="AB38" s="346"/>
      <c r="AC38" s="344"/>
      <c r="AD38" s="345"/>
      <c r="AE38" s="387"/>
    </row>
    <row r="39" spans="1:31" ht="12.75" customHeight="1">
      <c r="A39" s="441"/>
      <c r="B39" s="442"/>
      <c r="C39" s="442"/>
      <c r="D39" s="443"/>
      <c r="E39" s="278" t="s">
        <v>1846</v>
      </c>
      <c r="F39" s="278"/>
      <c r="G39" s="450" t="s">
        <v>1751</v>
      </c>
      <c r="H39" s="450"/>
      <c r="I39" s="450"/>
      <c r="J39" s="450"/>
      <c r="K39" s="282">
        <f>'小倉南区①'!E55</f>
        <v>4720</v>
      </c>
      <c r="L39" s="283"/>
      <c r="M39" s="284"/>
      <c r="N39" s="282">
        <f>'小倉南区①'!F55</f>
        <v>0</v>
      </c>
      <c r="O39" s="283"/>
      <c r="P39" s="284"/>
      <c r="Q39" s="359">
        <f aca="true" t="shared" si="1" ref="Q39:Q61">N39/K39</f>
        <v>0</v>
      </c>
      <c r="R39" s="359"/>
      <c r="S39" s="359"/>
      <c r="T39" s="344"/>
      <c r="U39" s="345"/>
      <c r="V39" s="346"/>
      <c r="W39" s="413"/>
      <c r="X39" s="414"/>
      <c r="Y39" s="415"/>
      <c r="Z39" s="344"/>
      <c r="AA39" s="345"/>
      <c r="AB39" s="346"/>
      <c r="AC39" s="344"/>
      <c r="AD39" s="345"/>
      <c r="AE39" s="387"/>
    </row>
    <row r="40" spans="1:31" ht="12.75" customHeight="1">
      <c r="A40" s="441"/>
      <c r="B40" s="442"/>
      <c r="C40" s="442"/>
      <c r="D40" s="443"/>
      <c r="E40" s="278" t="s">
        <v>1847</v>
      </c>
      <c r="F40" s="278"/>
      <c r="G40" s="450" t="s">
        <v>1752</v>
      </c>
      <c r="H40" s="450"/>
      <c r="I40" s="450"/>
      <c r="J40" s="450"/>
      <c r="K40" s="282">
        <f>'小倉南区①'!S9</f>
        <v>4490</v>
      </c>
      <c r="L40" s="283"/>
      <c r="M40" s="284"/>
      <c r="N40" s="282">
        <f>'小倉南区①'!T9</f>
        <v>0</v>
      </c>
      <c r="O40" s="283"/>
      <c r="P40" s="284"/>
      <c r="Q40" s="359">
        <f t="shared" si="1"/>
        <v>0</v>
      </c>
      <c r="R40" s="359"/>
      <c r="S40" s="359"/>
      <c r="T40" s="344"/>
      <c r="U40" s="345"/>
      <c r="V40" s="346"/>
      <c r="W40" s="413"/>
      <c r="X40" s="414"/>
      <c r="Y40" s="415"/>
      <c r="Z40" s="344"/>
      <c r="AA40" s="345"/>
      <c r="AB40" s="346"/>
      <c r="AC40" s="344"/>
      <c r="AD40" s="345"/>
      <c r="AE40" s="387"/>
    </row>
    <row r="41" spans="1:31" ht="12.75" customHeight="1">
      <c r="A41" s="441"/>
      <c r="B41" s="442"/>
      <c r="C41" s="442"/>
      <c r="D41" s="443"/>
      <c r="E41" s="278" t="s">
        <v>1848</v>
      </c>
      <c r="F41" s="278"/>
      <c r="G41" s="450" t="s">
        <v>1753</v>
      </c>
      <c r="H41" s="450"/>
      <c r="I41" s="450"/>
      <c r="J41" s="450"/>
      <c r="K41" s="282">
        <f>'小倉南区①'!S23</f>
        <v>5210</v>
      </c>
      <c r="L41" s="283"/>
      <c r="M41" s="284"/>
      <c r="N41" s="282">
        <f>'小倉南区①'!T23</f>
        <v>0</v>
      </c>
      <c r="O41" s="283"/>
      <c r="P41" s="284"/>
      <c r="Q41" s="359">
        <f t="shared" si="1"/>
        <v>0</v>
      </c>
      <c r="R41" s="359"/>
      <c r="S41" s="359"/>
      <c r="T41" s="344"/>
      <c r="U41" s="345"/>
      <c r="V41" s="346"/>
      <c r="W41" s="413"/>
      <c r="X41" s="414"/>
      <c r="Y41" s="415"/>
      <c r="Z41" s="344"/>
      <c r="AA41" s="345"/>
      <c r="AB41" s="346"/>
      <c r="AC41" s="344"/>
      <c r="AD41" s="345"/>
      <c r="AE41" s="387"/>
    </row>
    <row r="42" spans="1:31" ht="12.75" customHeight="1">
      <c r="A42" s="441"/>
      <c r="B42" s="442"/>
      <c r="C42" s="442"/>
      <c r="D42" s="443"/>
      <c r="E42" s="278" t="s">
        <v>1849</v>
      </c>
      <c r="F42" s="278"/>
      <c r="G42" s="450" t="s">
        <v>1754</v>
      </c>
      <c r="H42" s="450"/>
      <c r="I42" s="450"/>
      <c r="J42" s="450"/>
      <c r="K42" s="282">
        <f>'小倉南区①'!S35</f>
        <v>4240</v>
      </c>
      <c r="L42" s="283"/>
      <c r="M42" s="284"/>
      <c r="N42" s="282">
        <f>'小倉南区①'!T35</f>
        <v>0</v>
      </c>
      <c r="O42" s="283"/>
      <c r="P42" s="284"/>
      <c r="Q42" s="359">
        <f t="shared" si="1"/>
        <v>0</v>
      </c>
      <c r="R42" s="359"/>
      <c r="S42" s="359"/>
      <c r="T42" s="344"/>
      <c r="U42" s="345"/>
      <c r="V42" s="346"/>
      <c r="W42" s="413"/>
      <c r="X42" s="414"/>
      <c r="Y42" s="415"/>
      <c r="Z42" s="344"/>
      <c r="AA42" s="345"/>
      <c r="AB42" s="346"/>
      <c r="AC42" s="344"/>
      <c r="AD42" s="345"/>
      <c r="AE42" s="387"/>
    </row>
    <row r="43" spans="1:31" ht="12.75" customHeight="1">
      <c r="A43" s="441"/>
      <c r="B43" s="442"/>
      <c r="C43" s="442"/>
      <c r="D43" s="443"/>
      <c r="E43" s="278" t="s">
        <v>1850</v>
      </c>
      <c r="F43" s="278"/>
      <c r="G43" s="450" t="s">
        <v>1755</v>
      </c>
      <c r="H43" s="450"/>
      <c r="I43" s="450"/>
      <c r="J43" s="450"/>
      <c r="K43" s="282">
        <f>'小倉南区①'!S47</f>
        <v>4960</v>
      </c>
      <c r="L43" s="283"/>
      <c r="M43" s="284"/>
      <c r="N43" s="282">
        <f>'小倉南区①'!T47</f>
        <v>0</v>
      </c>
      <c r="O43" s="283"/>
      <c r="P43" s="284"/>
      <c r="Q43" s="359">
        <f t="shared" si="1"/>
        <v>0</v>
      </c>
      <c r="R43" s="359"/>
      <c r="S43" s="359"/>
      <c r="T43" s="344"/>
      <c r="U43" s="345"/>
      <c r="V43" s="346"/>
      <c r="W43" s="413"/>
      <c r="X43" s="414"/>
      <c r="Y43" s="415"/>
      <c r="Z43" s="344"/>
      <c r="AA43" s="345"/>
      <c r="AB43" s="346"/>
      <c r="AC43" s="344"/>
      <c r="AD43" s="345"/>
      <c r="AE43" s="387"/>
    </row>
    <row r="44" spans="1:31" ht="12.75" customHeight="1">
      <c r="A44" s="441"/>
      <c r="B44" s="442"/>
      <c r="C44" s="442"/>
      <c r="D44" s="443"/>
      <c r="E44" s="278" t="s">
        <v>1851</v>
      </c>
      <c r="F44" s="278"/>
      <c r="G44" s="450" t="s">
        <v>1756</v>
      </c>
      <c r="H44" s="450"/>
      <c r="I44" s="450"/>
      <c r="J44" s="450"/>
      <c r="K44" s="282">
        <f>'小倉南区①'!S63</f>
        <v>6030</v>
      </c>
      <c r="L44" s="283"/>
      <c r="M44" s="284"/>
      <c r="N44" s="282">
        <f>'小倉南区①'!T63</f>
        <v>0</v>
      </c>
      <c r="O44" s="283"/>
      <c r="P44" s="284"/>
      <c r="Q44" s="359">
        <f t="shared" si="1"/>
        <v>0</v>
      </c>
      <c r="R44" s="359"/>
      <c r="S44" s="359"/>
      <c r="T44" s="344"/>
      <c r="U44" s="345"/>
      <c r="V44" s="346"/>
      <c r="W44" s="413"/>
      <c r="X44" s="414"/>
      <c r="Y44" s="415"/>
      <c r="Z44" s="344"/>
      <c r="AA44" s="345"/>
      <c r="AB44" s="346"/>
      <c r="AC44" s="344"/>
      <c r="AD44" s="345"/>
      <c r="AE44" s="387"/>
    </row>
    <row r="45" spans="1:31" ht="12.75" customHeight="1">
      <c r="A45" s="441"/>
      <c r="B45" s="442"/>
      <c r="C45" s="442"/>
      <c r="D45" s="443"/>
      <c r="E45" s="278" t="s">
        <v>1852</v>
      </c>
      <c r="F45" s="278"/>
      <c r="G45" s="450" t="s">
        <v>1757</v>
      </c>
      <c r="H45" s="450"/>
      <c r="I45" s="450"/>
      <c r="J45" s="450"/>
      <c r="K45" s="282">
        <f>'小倉南区②'!E18</f>
        <v>4720</v>
      </c>
      <c r="L45" s="283"/>
      <c r="M45" s="284"/>
      <c r="N45" s="282">
        <f>'小倉南区②'!F18</f>
        <v>0</v>
      </c>
      <c r="O45" s="283"/>
      <c r="P45" s="284"/>
      <c r="Q45" s="359">
        <f t="shared" si="1"/>
        <v>0</v>
      </c>
      <c r="R45" s="359"/>
      <c r="S45" s="359"/>
      <c r="T45" s="344"/>
      <c r="U45" s="345"/>
      <c r="V45" s="346"/>
      <c r="W45" s="413"/>
      <c r="X45" s="414"/>
      <c r="Y45" s="415"/>
      <c r="Z45" s="344"/>
      <c r="AA45" s="345"/>
      <c r="AB45" s="346"/>
      <c r="AC45" s="344"/>
      <c r="AD45" s="345"/>
      <c r="AE45" s="387"/>
    </row>
    <row r="46" spans="1:31" ht="12.75" customHeight="1">
      <c r="A46" s="441"/>
      <c r="B46" s="442"/>
      <c r="C46" s="442"/>
      <c r="D46" s="443"/>
      <c r="E46" s="278" t="s">
        <v>1853</v>
      </c>
      <c r="F46" s="278"/>
      <c r="G46" s="450" t="s">
        <v>1758</v>
      </c>
      <c r="H46" s="450"/>
      <c r="I46" s="450"/>
      <c r="J46" s="450"/>
      <c r="K46" s="282">
        <f>'小倉南区②'!E31</f>
        <v>3480</v>
      </c>
      <c r="L46" s="283"/>
      <c r="M46" s="284"/>
      <c r="N46" s="282">
        <f>'小倉南区②'!F31</f>
        <v>0</v>
      </c>
      <c r="O46" s="283"/>
      <c r="P46" s="284"/>
      <c r="Q46" s="359">
        <f t="shared" si="1"/>
        <v>0</v>
      </c>
      <c r="R46" s="359"/>
      <c r="S46" s="359"/>
      <c r="T46" s="344"/>
      <c r="U46" s="345"/>
      <c r="V46" s="346"/>
      <c r="W46" s="413"/>
      <c r="X46" s="414"/>
      <c r="Y46" s="415"/>
      <c r="Z46" s="344"/>
      <c r="AA46" s="345"/>
      <c r="AB46" s="346"/>
      <c r="AC46" s="344"/>
      <c r="AD46" s="345"/>
      <c r="AE46" s="387"/>
    </row>
    <row r="47" spans="1:31" ht="12.75" customHeight="1">
      <c r="A47" s="441"/>
      <c r="B47" s="442"/>
      <c r="C47" s="442"/>
      <c r="D47" s="443"/>
      <c r="E47" s="278" t="s">
        <v>1854</v>
      </c>
      <c r="F47" s="278"/>
      <c r="G47" s="450" t="s">
        <v>1759</v>
      </c>
      <c r="H47" s="450"/>
      <c r="I47" s="450"/>
      <c r="J47" s="450"/>
      <c r="K47" s="282">
        <f>'小倉南区②'!E46</f>
        <v>5410</v>
      </c>
      <c r="L47" s="283"/>
      <c r="M47" s="284"/>
      <c r="N47" s="282">
        <f>'小倉南区②'!F46</f>
        <v>0</v>
      </c>
      <c r="O47" s="283"/>
      <c r="P47" s="284"/>
      <c r="Q47" s="359">
        <f t="shared" si="1"/>
        <v>0</v>
      </c>
      <c r="R47" s="359"/>
      <c r="S47" s="359"/>
      <c r="T47" s="344"/>
      <c r="U47" s="345"/>
      <c r="V47" s="346"/>
      <c r="W47" s="413"/>
      <c r="X47" s="414"/>
      <c r="Y47" s="415"/>
      <c r="Z47" s="344"/>
      <c r="AA47" s="345"/>
      <c r="AB47" s="346"/>
      <c r="AC47" s="344"/>
      <c r="AD47" s="345"/>
      <c r="AE47" s="387"/>
    </row>
    <row r="48" spans="1:31" ht="12.75" customHeight="1">
      <c r="A48" s="441"/>
      <c r="B48" s="442"/>
      <c r="C48" s="442"/>
      <c r="D48" s="443"/>
      <c r="E48" s="278" t="s">
        <v>1855</v>
      </c>
      <c r="F48" s="278"/>
      <c r="G48" s="450" t="s">
        <v>1760</v>
      </c>
      <c r="H48" s="450"/>
      <c r="I48" s="450"/>
      <c r="J48" s="450"/>
      <c r="K48" s="282">
        <f>'小倉南区②'!E57</f>
        <v>3780</v>
      </c>
      <c r="L48" s="283"/>
      <c r="M48" s="284"/>
      <c r="N48" s="282">
        <f>'小倉南区②'!F57</f>
        <v>0</v>
      </c>
      <c r="O48" s="283"/>
      <c r="P48" s="284"/>
      <c r="Q48" s="359">
        <f t="shared" si="1"/>
        <v>0</v>
      </c>
      <c r="R48" s="359"/>
      <c r="S48" s="359"/>
      <c r="T48" s="344"/>
      <c r="U48" s="345"/>
      <c r="V48" s="346"/>
      <c r="W48" s="413"/>
      <c r="X48" s="414"/>
      <c r="Y48" s="415"/>
      <c r="Z48" s="344"/>
      <c r="AA48" s="345"/>
      <c r="AB48" s="346"/>
      <c r="AC48" s="344"/>
      <c r="AD48" s="345"/>
      <c r="AE48" s="387"/>
    </row>
    <row r="49" spans="1:31" ht="12.75" customHeight="1">
      <c r="A49" s="441"/>
      <c r="B49" s="442"/>
      <c r="C49" s="442"/>
      <c r="D49" s="443"/>
      <c r="E49" s="278" t="s">
        <v>1856</v>
      </c>
      <c r="F49" s="278"/>
      <c r="G49" s="450" t="s">
        <v>1761</v>
      </c>
      <c r="H49" s="450"/>
      <c r="I49" s="450"/>
      <c r="J49" s="450"/>
      <c r="K49" s="282">
        <f>'小倉南区②'!S17</f>
        <v>2850</v>
      </c>
      <c r="L49" s="283"/>
      <c r="M49" s="284"/>
      <c r="N49" s="282">
        <f>'小倉南区②'!T17</f>
        <v>0</v>
      </c>
      <c r="O49" s="283"/>
      <c r="P49" s="284"/>
      <c r="Q49" s="359">
        <f t="shared" si="1"/>
        <v>0</v>
      </c>
      <c r="R49" s="359"/>
      <c r="S49" s="359"/>
      <c r="T49" s="344"/>
      <c r="U49" s="345"/>
      <c r="V49" s="346"/>
      <c r="W49" s="413"/>
      <c r="X49" s="414"/>
      <c r="Y49" s="415"/>
      <c r="Z49" s="344"/>
      <c r="AA49" s="345"/>
      <c r="AB49" s="346"/>
      <c r="AC49" s="344"/>
      <c r="AD49" s="345"/>
      <c r="AE49" s="387"/>
    </row>
    <row r="50" spans="1:31" ht="12.75" customHeight="1">
      <c r="A50" s="441"/>
      <c r="B50" s="442"/>
      <c r="C50" s="442"/>
      <c r="D50" s="443"/>
      <c r="E50" s="278" t="s">
        <v>1857</v>
      </c>
      <c r="F50" s="278"/>
      <c r="G50" s="450" t="s">
        <v>1762</v>
      </c>
      <c r="H50" s="450"/>
      <c r="I50" s="450"/>
      <c r="J50" s="450"/>
      <c r="K50" s="282">
        <f>'小倉南区②'!S30</f>
        <v>4760</v>
      </c>
      <c r="L50" s="283"/>
      <c r="M50" s="284"/>
      <c r="N50" s="282">
        <f>'小倉南区②'!T30</f>
        <v>0</v>
      </c>
      <c r="O50" s="283"/>
      <c r="P50" s="284"/>
      <c r="Q50" s="359">
        <f t="shared" si="1"/>
        <v>0</v>
      </c>
      <c r="R50" s="359"/>
      <c r="S50" s="359"/>
      <c r="T50" s="344"/>
      <c r="U50" s="345"/>
      <c r="V50" s="346"/>
      <c r="W50" s="413"/>
      <c r="X50" s="414"/>
      <c r="Y50" s="415"/>
      <c r="Z50" s="344"/>
      <c r="AA50" s="345"/>
      <c r="AB50" s="346"/>
      <c r="AC50" s="344"/>
      <c r="AD50" s="345"/>
      <c r="AE50" s="387"/>
    </row>
    <row r="51" spans="1:31" ht="12.75" customHeight="1">
      <c r="A51" s="441"/>
      <c r="B51" s="442"/>
      <c r="C51" s="442"/>
      <c r="D51" s="443"/>
      <c r="E51" s="278" t="s">
        <v>1858</v>
      </c>
      <c r="F51" s="278"/>
      <c r="G51" s="450" t="s">
        <v>1763</v>
      </c>
      <c r="H51" s="450"/>
      <c r="I51" s="450"/>
      <c r="J51" s="450"/>
      <c r="K51" s="282">
        <f>'小倉南区②'!S39</f>
        <v>3500</v>
      </c>
      <c r="L51" s="283"/>
      <c r="M51" s="284"/>
      <c r="N51" s="282">
        <f>'小倉南区②'!T39</f>
        <v>0</v>
      </c>
      <c r="O51" s="283"/>
      <c r="P51" s="284"/>
      <c r="Q51" s="359">
        <f t="shared" si="1"/>
        <v>0</v>
      </c>
      <c r="R51" s="359"/>
      <c r="S51" s="359"/>
      <c r="T51" s="344"/>
      <c r="U51" s="345"/>
      <c r="V51" s="346"/>
      <c r="W51" s="413"/>
      <c r="X51" s="414"/>
      <c r="Y51" s="415"/>
      <c r="Z51" s="344"/>
      <c r="AA51" s="345"/>
      <c r="AB51" s="346"/>
      <c r="AC51" s="344"/>
      <c r="AD51" s="345"/>
      <c r="AE51" s="387"/>
    </row>
    <row r="52" spans="1:31" ht="12.75" customHeight="1">
      <c r="A52" s="441"/>
      <c r="B52" s="442"/>
      <c r="C52" s="442"/>
      <c r="D52" s="443"/>
      <c r="E52" s="447" t="s">
        <v>1859</v>
      </c>
      <c r="F52" s="447"/>
      <c r="G52" s="453" t="s">
        <v>1764</v>
      </c>
      <c r="H52" s="453"/>
      <c r="I52" s="453"/>
      <c r="J52" s="453"/>
      <c r="K52" s="498">
        <f>'小倉南区②'!S54</f>
        <v>4570</v>
      </c>
      <c r="L52" s="499"/>
      <c r="M52" s="500"/>
      <c r="N52" s="498">
        <f>'小倉南区②'!T54</f>
        <v>0</v>
      </c>
      <c r="O52" s="499"/>
      <c r="P52" s="500"/>
      <c r="Q52" s="285">
        <f t="shared" si="1"/>
        <v>0</v>
      </c>
      <c r="R52" s="285"/>
      <c r="S52" s="285"/>
      <c r="T52" s="365"/>
      <c r="U52" s="366"/>
      <c r="V52" s="367"/>
      <c r="W52" s="380"/>
      <c r="X52" s="381"/>
      <c r="Y52" s="382"/>
      <c r="Z52" s="365"/>
      <c r="AA52" s="366"/>
      <c r="AB52" s="367"/>
      <c r="AC52" s="365"/>
      <c r="AD52" s="366"/>
      <c r="AE52" s="395"/>
    </row>
    <row r="53" spans="1:31" ht="12.75" customHeight="1">
      <c r="A53" s="444"/>
      <c r="B53" s="445"/>
      <c r="C53" s="445"/>
      <c r="D53" s="446"/>
      <c r="E53" s="544" t="s">
        <v>1728</v>
      </c>
      <c r="F53" s="544"/>
      <c r="G53" s="544"/>
      <c r="H53" s="544"/>
      <c r="I53" s="544"/>
      <c r="J53" s="544"/>
      <c r="K53" s="304">
        <f>SUM(K35:M52)</f>
        <v>78450</v>
      </c>
      <c r="L53" s="305"/>
      <c r="M53" s="306"/>
      <c r="N53" s="304">
        <f>SUM(N35:P52)</f>
        <v>0</v>
      </c>
      <c r="O53" s="305"/>
      <c r="P53" s="306"/>
      <c r="Q53" s="294">
        <f t="shared" si="1"/>
        <v>0</v>
      </c>
      <c r="R53" s="294"/>
      <c r="S53" s="294"/>
      <c r="T53" s="350"/>
      <c r="U53" s="351"/>
      <c r="V53" s="352"/>
      <c r="W53" s="416"/>
      <c r="X53" s="417"/>
      <c r="Y53" s="418"/>
      <c r="Z53" s="350"/>
      <c r="AA53" s="351"/>
      <c r="AB53" s="352"/>
      <c r="AC53" s="350"/>
      <c r="AD53" s="351"/>
      <c r="AE53" s="386"/>
    </row>
    <row r="54" spans="1:31" ht="12.75" customHeight="1">
      <c r="A54" s="438" t="s">
        <v>1964</v>
      </c>
      <c r="B54" s="439"/>
      <c r="C54" s="439"/>
      <c r="D54" s="440"/>
      <c r="E54" s="457" t="s">
        <v>1860</v>
      </c>
      <c r="F54" s="457"/>
      <c r="G54" s="452" t="s">
        <v>1765</v>
      </c>
      <c r="H54" s="452"/>
      <c r="I54" s="452"/>
      <c r="J54" s="452"/>
      <c r="K54" s="332">
        <f>'戸畑区・八幡東区'!E16</f>
        <v>4580</v>
      </c>
      <c r="L54" s="333"/>
      <c r="M54" s="334"/>
      <c r="N54" s="332">
        <f>'戸畑区・八幡東区'!F16</f>
        <v>0</v>
      </c>
      <c r="O54" s="333"/>
      <c r="P54" s="334"/>
      <c r="Q54" s="361">
        <f t="shared" si="1"/>
        <v>0</v>
      </c>
      <c r="R54" s="361"/>
      <c r="S54" s="361"/>
      <c r="T54" s="356"/>
      <c r="U54" s="357"/>
      <c r="V54" s="358"/>
      <c r="W54" s="383"/>
      <c r="X54" s="384"/>
      <c r="Y54" s="385"/>
      <c r="Z54" s="356"/>
      <c r="AA54" s="357"/>
      <c r="AB54" s="358"/>
      <c r="AC54" s="356"/>
      <c r="AD54" s="357"/>
      <c r="AE54" s="391"/>
    </row>
    <row r="55" spans="1:31" ht="12.75" customHeight="1">
      <c r="A55" s="441"/>
      <c r="B55" s="442"/>
      <c r="C55" s="442"/>
      <c r="D55" s="443"/>
      <c r="E55" s="278" t="s">
        <v>1861</v>
      </c>
      <c r="F55" s="278"/>
      <c r="G55" s="450" t="s">
        <v>1766</v>
      </c>
      <c r="H55" s="450"/>
      <c r="I55" s="450"/>
      <c r="J55" s="450"/>
      <c r="K55" s="282">
        <f>'戸畑区・八幡東区'!E26</f>
        <v>4490</v>
      </c>
      <c r="L55" s="283"/>
      <c r="M55" s="284"/>
      <c r="N55" s="282">
        <f>'戸畑区・八幡東区'!F26</f>
        <v>0</v>
      </c>
      <c r="O55" s="283"/>
      <c r="P55" s="284"/>
      <c r="Q55" s="285">
        <f t="shared" si="1"/>
        <v>0</v>
      </c>
      <c r="R55" s="285"/>
      <c r="S55" s="285"/>
      <c r="T55" s="344"/>
      <c r="U55" s="345"/>
      <c r="V55" s="346"/>
      <c r="W55" s="344"/>
      <c r="X55" s="345"/>
      <c r="Y55" s="346"/>
      <c r="Z55" s="344"/>
      <c r="AA55" s="345"/>
      <c r="AB55" s="346"/>
      <c r="AC55" s="344"/>
      <c r="AD55" s="345"/>
      <c r="AE55" s="387"/>
    </row>
    <row r="56" spans="1:31" ht="12.75" customHeight="1">
      <c r="A56" s="441"/>
      <c r="B56" s="442"/>
      <c r="C56" s="442"/>
      <c r="D56" s="443"/>
      <c r="E56" s="278" t="s">
        <v>1862</v>
      </c>
      <c r="F56" s="278"/>
      <c r="G56" s="450" t="s">
        <v>1767</v>
      </c>
      <c r="H56" s="450"/>
      <c r="I56" s="450"/>
      <c r="J56" s="450"/>
      <c r="K56" s="282">
        <f>'戸畑区・八幡東区'!E35</f>
        <v>4370</v>
      </c>
      <c r="L56" s="283"/>
      <c r="M56" s="284"/>
      <c r="N56" s="282">
        <f>'戸畑区・八幡東区'!F35</f>
        <v>0</v>
      </c>
      <c r="O56" s="283"/>
      <c r="P56" s="284"/>
      <c r="Q56" s="285">
        <f t="shared" si="1"/>
        <v>0</v>
      </c>
      <c r="R56" s="285"/>
      <c r="S56" s="285"/>
      <c r="T56" s="344"/>
      <c r="U56" s="345"/>
      <c r="V56" s="346"/>
      <c r="W56" s="344"/>
      <c r="X56" s="345"/>
      <c r="Y56" s="346"/>
      <c r="Z56" s="344"/>
      <c r="AA56" s="345"/>
      <c r="AB56" s="346"/>
      <c r="AC56" s="344"/>
      <c r="AD56" s="345"/>
      <c r="AE56" s="387"/>
    </row>
    <row r="57" spans="1:31" ht="12.75" customHeight="1">
      <c r="A57" s="441"/>
      <c r="B57" s="442"/>
      <c r="C57" s="442"/>
      <c r="D57" s="443"/>
      <c r="E57" s="278" t="s">
        <v>1863</v>
      </c>
      <c r="F57" s="278"/>
      <c r="G57" s="450" t="s">
        <v>1768</v>
      </c>
      <c r="H57" s="450"/>
      <c r="I57" s="450"/>
      <c r="J57" s="450"/>
      <c r="K57" s="282">
        <f>'戸畑区・八幡東区'!E46</f>
        <v>4290</v>
      </c>
      <c r="L57" s="283"/>
      <c r="M57" s="284"/>
      <c r="N57" s="282">
        <f>'戸畑区・八幡東区'!F46</f>
        <v>0</v>
      </c>
      <c r="O57" s="283"/>
      <c r="P57" s="284"/>
      <c r="Q57" s="285">
        <f t="shared" si="1"/>
        <v>0</v>
      </c>
      <c r="R57" s="285"/>
      <c r="S57" s="285"/>
      <c r="T57" s="344"/>
      <c r="U57" s="345"/>
      <c r="V57" s="346"/>
      <c r="W57" s="344"/>
      <c r="X57" s="345"/>
      <c r="Y57" s="346"/>
      <c r="Z57" s="344"/>
      <c r="AA57" s="345"/>
      <c r="AB57" s="346"/>
      <c r="AC57" s="344"/>
      <c r="AD57" s="345"/>
      <c r="AE57" s="387"/>
    </row>
    <row r="58" spans="1:31" s="10" customFormat="1" ht="12.75" customHeight="1">
      <c r="A58" s="441"/>
      <c r="B58" s="442"/>
      <c r="C58" s="442"/>
      <c r="D58" s="443"/>
      <c r="E58" s="278" t="s">
        <v>1864</v>
      </c>
      <c r="F58" s="278"/>
      <c r="G58" s="450" t="s">
        <v>1769</v>
      </c>
      <c r="H58" s="450"/>
      <c r="I58" s="450"/>
      <c r="J58" s="450"/>
      <c r="K58" s="282">
        <f>'戸畑区・八幡東区'!E52</f>
        <v>2010</v>
      </c>
      <c r="L58" s="283"/>
      <c r="M58" s="284"/>
      <c r="N58" s="282">
        <f>'戸畑区・八幡東区'!F52</f>
        <v>0</v>
      </c>
      <c r="O58" s="283"/>
      <c r="P58" s="284"/>
      <c r="Q58" s="285">
        <f t="shared" si="1"/>
        <v>0</v>
      </c>
      <c r="R58" s="285"/>
      <c r="S58" s="285"/>
      <c r="T58" s="344"/>
      <c r="U58" s="345"/>
      <c r="V58" s="346"/>
      <c r="W58" s="344"/>
      <c r="X58" s="345"/>
      <c r="Y58" s="346"/>
      <c r="Z58" s="344"/>
      <c r="AA58" s="345"/>
      <c r="AB58" s="346"/>
      <c r="AC58" s="344"/>
      <c r="AD58" s="345"/>
      <c r="AE58" s="387"/>
    </row>
    <row r="59" spans="1:31" ht="12.75" customHeight="1">
      <c r="A59" s="441"/>
      <c r="B59" s="442"/>
      <c r="C59" s="442"/>
      <c r="D59" s="443"/>
      <c r="E59" s="447" t="s">
        <v>1865</v>
      </c>
      <c r="F59" s="447"/>
      <c r="G59" s="453" t="s">
        <v>1770</v>
      </c>
      <c r="H59" s="453"/>
      <c r="I59" s="453"/>
      <c r="J59" s="453"/>
      <c r="K59" s="498">
        <f>'戸畑区・八幡東区'!E63</f>
        <v>3850</v>
      </c>
      <c r="L59" s="499"/>
      <c r="M59" s="500"/>
      <c r="N59" s="498">
        <f>'戸畑区・八幡東区'!F63</f>
        <v>0</v>
      </c>
      <c r="O59" s="499"/>
      <c r="P59" s="500"/>
      <c r="Q59" s="285">
        <f t="shared" si="1"/>
        <v>0</v>
      </c>
      <c r="R59" s="285"/>
      <c r="S59" s="285"/>
      <c r="T59" s="365"/>
      <c r="U59" s="366"/>
      <c r="V59" s="367"/>
      <c r="W59" s="365"/>
      <c r="X59" s="366"/>
      <c r="Y59" s="367"/>
      <c r="Z59" s="365"/>
      <c r="AA59" s="366"/>
      <c r="AB59" s="367"/>
      <c r="AC59" s="365"/>
      <c r="AD59" s="366"/>
      <c r="AE59" s="395"/>
    </row>
    <row r="60" spans="1:31" ht="12.75" customHeight="1">
      <c r="A60" s="444"/>
      <c r="B60" s="445"/>
      <c r="C60" s="445"/>
      <c r="D60" s="446"/>
      <c r="E60" s="458" t="s">
        <v>1728</v>
      </c>
      <c r="F60" s="458"/>
      <c r="G60" s="458"/>
      <c r="H60" s="458"/>
      <c r="I60" s="458"/>
      <c r="J60" s="458"/>
      <c r="K60" s="304">
        <f>SUM(K54:M59)</f>
        <v>23590</v>
      </c>
      <c r="L60" s="305"/>
      <c r="M60" s="306"/>
      <c r="N60" s="304">
        <f>SUM(N54:P59)</f>
        <v>0</v>
      </c>
      <c r="O60" s="305"/>
      <c r="P60" s="306"/>
      <c r="Q60" s="294">
        <f t="shared" si="1"/>
        <v>0</v>
      </c>
      <c r="R60" s="294"/>
      <c r="S60" s="294"/>
      <c r="T60" s="368"/>
      <c r="U60" s="369"/>
      <c r="V60" s="370"/>
      <c r="W60" s="368"/>
      <c r="X60" s="369"/>
      <c r="Y60" s="370"/>
      <c r="Z60" s="368"/>
      <c r="AA60" s="369"/>
      <c r="AB60" s="370"/>
      <c r="AC60" s="368"/>
      <c r="AD60" s="369"/>
      <c r="AE60" s="409"/>
    </row>
    <row r="61" spans="1:31" ht="12.75" customHeight="1">
      <c r="A61" s="438" t="s">
        <v>1968</v>
      </c>
      <c r="B61" s="439"/>
      <c r="C61" s="439"/>
      <c r="D61" s="440"/>
      <c r="E61" s="554" t="s">
        <v>1771</v>
      </c>
      <c r="F61" s="555"/>
      <c r="G61" s="548" t="s">
        <v>1772</v>
      </c>
      <c r="H61" s="549"/>
      <c r="I61" s="549"/>
      <c r="J61" s="550"/>
      <c r="K61" s="332">
        <f>'苅田町・中間市・遠賀郡'!E19</f>
        <v>5290</v>
      </c>
      <c r="L61" s="333"/>
      <c r="M61" s="334"/>
      <c r="N61" s="332">
        <f>'苅田町・中間市・遠賀郡'!F19</f>
        <v>0</v>
      </c>
      <c r="O61" s="333"/>
      <c r="P61" s="334"/>
      <c r="Q61" s="529">
        <f t="shared" si="1"/>
        <v>0</v>
      </c>
      <c r="R61" s="530"/>
      <c r="S61" s="531"/>
      <c r="T61" s="377"/>
      <c r="U61" s="378"/>
      <c r="V61" s="379"/>
      <c r="W61" s="377"/>
      <c r="X61" s="378"/>
      <c r="Y61" s="379"/>
      <c r="Z61" s="377"/>
      <c r="AA61" s="378"/>
      <c r="AB61" s="379"/>
      <c r="AC61" s="377"/>
      <c r="AD61" s="378"/>
      <c r="AE61" s="412"/>
    </row>
    <row r="62" spans="1:31" ht="12.75" customHeight="1">
      <c r="A62" s="441"/>
      <c r="B62" s="442"/>
      <c r="C62" s="442"/>
      <c r="D62" s="443"/>
      <c r="E62" s="551"/>
      <c r="F62" s="552"/>
      <c r="G62" s="545"/>
      <c r="H62" s="546"/>
      <c r="I62" s="546"/>
      <c r="J62" s="547"/>
      <c r="K62" s="526"/>
      <c r="L62" s="527"/>
      <c r="M62" s="528"/>
      <c r="N62" s="498"/>
      <c r="O62" s="499"/>
      <c r="P62" s="500"/>
      <c r="Q62" s="532"/>
      <c r="R62" s="533"/>
      <c r="S62" s="534"/>
      <c r="T62" s="374"/>
      <c r="U62" s="375"/>
      <c r="V62" s="376"/>
      <c r="W62" s="374"/>
      <c r="X62" s="375"/>
      <c r="Y62" s="376"/>
      <c r="Z62" s="374"/>
      <c r="AA62" s="375"/>
      <c r="AB62" s="376"/>
      <c r="AC62" s="374"/>
      <c r="AD62" s="375"/>
      <c r="AE62" s="411"/>
    </row>
    <row r="63" spans="1:31" ht="12.75" customHeight="1">
      <c r="A63" s="444"/>
      <c r="B63" s="445"/>
      <c r="C63" s="445"/>
      <c r="D63" s="446"/>
      <c r="E63" s="492" t="s">
        <v>1728</v>
      </c>
      <c r="F63" s="493"/>
      <c r="G63" s="493"/>
      <c r="H63" s="493"/>
      <c r="I63" s="493"/>
      <c r="J63" s="494"/>
      <c r="K63" s="304">
        <f>SUM(K61:M62)</f>
        <v>5290</v>
      </c>
      <c r="L63" s="305"/>
      <c r="M63" s="306"/>
      <c r="N63" s="304">
        <f>SUM(N61:P62)</f>
        <v>0</v>
      </c>
      <c r="O63" s="305"/>
      <c r="P63" s="306"/>
      <c r="Q63" s="294">
        <f>N63/K63</f>
        <v>0</v>
      </c>
      <c r="R63" s="294"/>
      <c r="S63" s="294"/>
      <c r="T63" s="401"/>
      <c r="U63" s="402"/>
      <c r="V63" s="403"/>
      <c r="W63" s="401"/>
      <c r="X63" s="402"/>
      <c r="Y63" s="403"/>
      <c r="Z63" s="401"/>
      <c r="AA63" s="402"/>
      <c r="AB63" s="403"/>
      <c r="AC63" s="401"/>
      <c r="AD63" s="402"/>
      <c r="AE63" s="410"/>
    </row>
    <row r="64" spans="1:31" ht="12.75" customHeight="1">
      <c r="A64" s="448" t="s">
        <v>1773</v>
      </c>
      <c r="B64" s="434"/>
      <c r="C64" s="434"/>
      <c r="D64" s="434"/>
      <c r="E64" s="434" t="s">
        <v>1716</v>
      </c>
      <c r="F64" s="434"/>
      <c r="G64" s="434"/>
      <c r="H64" s="434"/>
      <c r="I64" s="434"/>
      <c r="J64" s="434"/>
      <c r="K64" s="434" t="s">
        <v>1717</v>
      </c>
      <c r="L64" s="434"/>
      <c r="M64" s="434"/>
      <c r="N64" s="542" t="s">
        <v>1718</v>
      </c>
      <c r="O64" s="439"/>
      <c r="P64" s="440"/>
      <c r="Q64" s="434" t="s">
        <v>1719</v>
      </c>
      <c r="R64" s="434"/>
      <c r="S64" s="434"/>
      <c r="T64" s="405" t="s">
        <v>1720</v>
      </c>
      <c r="U64" s="405"/>
      <c r="V64" s="405"/>
      <c r="W64" s="405"/>
      <c r="X64" s="405"/>
      <c r="Y64" s="405"/>
      <c r="Z64" s="405"/>
      <c r="AA64" s="405"/>
      <c r="AB64" s="405"/>
      <c r="AC64" s="405"/>
      <c r="AD64" s="405"/>
      <c r="AE64" s="406"/>
    </row>
    <row r="65" spans="1:31" ht="12.75" customHeight="1">
      <c r="A65" s="449"/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435"/>
      <c r="M65" s="435"/>
      <c r="N65" s="543"/>
      <c r="O65" s="445"/>
      <c r="P65" s="446"/>
      <c r="Q65" s="435"/>
      <c r="R65" s="435"/>
      <c r="S65" s="435"/>
      <c r="T65" s="404" t="s">
        <v>807</v>
      </c>
      <c r="U65" s="404"/>
      <c r="V65" s="404"/>
      <c r="W65" s="404"/>
      <c r="X65" s="404"/>
      <c r="Y65" s="404"/>
      <c r="Z65" s="407"/>
      <c r="AA65" s="407"/>
      <c r="AB65" s="407"/>
      <c r="AC65" s="407"/>
      <c r="AD65" s="407"/>
      <c r="AE65" s="408"/>
    </row>
    <row r="66" spans="1:31" ht="12.75" customHeight="1">
      <c r="A66" s="438" t="s">
        <v>1965</v>
      </c>
      <c r="B66" s="439"/>
      <c r="C66" s="439"/>
      <c r="D66" s="440"/>
      <c r="E66" s="553" t="s">
        <v>1793</v>
      </c>
      <c r="F66" s="553"/>
      <c r="G66" s="495" t="s">
        <v>1774</v>
      </c>
      <c r="H66" s="496"/>
      <c r="I66" s="496"/>
      <c r="J66" s="497"/>
      <c r="K66" s="539">
        <f>'戸畑区・八幡東区'!S18</f>
        <v>5880</v>
      </c>
      <c r="L66" s="540"/>
      <c r="M66" s="541"/>
      <c r="N66" s="332">
        <f>'戸畑区・八幡東区'!T18</f>
        <v>0</v>
      </c>
      <c r="O66" s="333"/>
      <c r="P66" s="334"/>
      <c r="Q66" s="361">
        <f>N66/K66</f>
        <v>0</v>
      </c>
      <c r="R66" s="361"/>
      <c r="S66" s="361"/>
      <c r="T66" s="397"/>
      <c r="U66" s="398"/>
      <c r="V66" s="399"/>
      <c r="W66" s="397"/>
      <c r="X66" s="398"/>
      <c r="Y66" s="399"/>
      <c r="Z66" s="397"/>
      <c r="AA66" s="398"/>
      <c r="AB66" s="399"/>
      <c r="AC66" s="397"/>
      <c r="AD66" s="398"/>
      <c r="AE66" s="400"/>
    </row>
    <row r="67" spans="1:31" ht="12.75" customHeight="1">
      <c r="A67" s="441"/>
      <c r="B67" s="442"/>
      <c r="C67" s="442"/>
      <c r="D67" s="443"/>
      <c r="E67" s="278" t="s">
        <v>1794</v>
      </c>
      <c r="F67" s="278"/>
      <c r="G67" s="279" t="s">
        <v>1775</v>
      </c>
      <c r="H67" s="280"/>
      <c r="I67" s="280"/>
      <c r="J67" s="281"/>
      <c r="K67" s="282">
        <f>'戸畑区・八幡東区'!S28</f>
        <v>4450</v>
      </c>
      <c r="L67" s="283"/>
      <c r="M67" s="284"/>
      <c r="N67" s="282">
        <f>'戸畑区・八幡東区'!T28</f>
        <v>0</v>
      </c>
      <c r="O67" s="283"/>
      <c r="P67" s="284"/>
      <c r="Q67" s="285">
        <f>N67/K67</f>
        <v>0</v>
      </c>
      <c r="R67" s="285"/>
      <c r="S67" s="285"/>
      <c r="T67" s="344"/>
      <c r="U67" s="345"/>
      <c r="V67" s="346"/>
      <c r="W67" s="344"/>
      <c r="X67" s="345"/>
      <c r="Y67" s="346"/>
      <c r="Z67" s="344"/>
      <c r="AA67" s="345"/>
      <c r="AB67" s="346"/>
      <c r="AC67" s="344"/>
      <c r="AD67" s="345"/>
      <c r="AE67" s="387"/>
    </row>
    <row r="68" spans="1:31" ht="12.75" customHeight="1">
      <c r="A68" s="441"/>
      <c r="B68" s="442"/>
      <c r="C68" s="442"/>
      <c r="D68" s="443"/>
      <c r="E68" s="278" t="s">
        <v>1795</v>
      </c>
      <c r="F68" s="278"/>
      <c r="G68" s="279" t="s">
        <v>1776</v>
      </c>
      <c r="H68" s="280"/>
      <c r="I68" s="280"/>
      <c r="J68" s="281"/>
      <c r="K68" s="282">
        <f>'戸畑区・八幡東区'!S42</f>
        <v>5220</v>
      </c>
      <c r="L68" s="283"/>
      <c r="M68" s="284"/>
      <c r="N68" s="282">
        <f>'戸畑区・八幡東区'!T42</f>
        <v>0</v>
      </c>
      <c r="O68" s="283"/>
      <c r="P68" s="284"/>
      <c r="Q68" s="285">
        <f>N68/K68</f>
        <v>0</v>
      </c>
      <c r="R68" s="285"/>
      <c r="S68" s="285"/>
      <c r="T68" s="344"/>
      <c r="U68" s="345"/>
      <c r="V68" s="346"/>
      <c r="W68" s="344"/>
      <c r="X68" s="345"/>
      <c r="Y68" s="346"/>
      <c r="Z68" s="344"/>
      <c r="AA68" s="345"/>
      <c r="AB68" s="346"/>
      <c r="AC68" s="344"/>
      <c r="AD68" s="345"/>
      <c r="AE68" s="387"/>
    </row>
    <row r="69" spans="1:32" ht="12.75" customHeight="1">
      <c r="A69" s="441"/>
      <c r="B69" s="442"/>
      <c r="C69" s="442"/>
      <c r="D69" s="443"/>
      <c r="E69" s="278" t="s">
        <v>1890</v>
      </c>
      <c r="F69" s="278"/>
      <c r="G69" s="545" t="s">
        <v>1941</v>
      </c>
      <c r="H69" s="546"/>
      <c r="I69" s="546"/>
      <c r="J69" s="547"/>
      <c r="K69" s="498">
        <f>'戸畑区・八幡東区'!S46</f>
        <v>100</v>
      </c>
      <c r="L69" s="499"/>
      <c r="M69" s="500"/>
      <c r="N69" s="498">
        <f>'戸畑区・八幡東区'!T46</f>
        <v>0</v>
      </c>
      <c r="O69" s="499"/>
      <c r="P69" s="500"/>
      <c r="Q69" s="285">
        <f>N69/K69</f>
        <v>0</v>
      </c>
      <c r="R69" s="285"/>
      <c r="S69" s="285"/>
      <c r="T69" s="371"/>
      <c r="U69" s="372"/>
      <c r="V69" s="373"/>
      <c r="W69" s="371"/>
      <c r="X69" s="372"/>
      <c r="Y69" s="373"/>
      <c r="Z69" s="371"/>
      <c r="AA69" s="372"/>
      <c r="AB69" s="373"/>
      <c r="AC69" s="371"/>
      <c r="AD69" s="372"/>
      <c r="AE69" s="396"/>
      <c r="AF69" s="131"/>
    </row>
    <row r="70" spans="1:31" ht="12.75" customHeight="1">
      <c r="A70" s="444"/>
      <c r="B70" s="445"/>
      <c r="C70" s="445"/>
      <c r="D70" s="446"/>
      <c r="E70" s="458" t="s">
        <v>1728</v>
      </c>
      <c r="F70" s="458"/>
      <c r="G70" s="458"/>
      <c r="H70" s="458"/>
      <c r="I70" s="458"/>
      <c r="J70" s="458"/>
      <c r="K70" s="304">
        <f>SUM(K66:M69)</f>
        <v>15650</v>
      </c>
      <c r="L70" s="305"/>
      <c r="M70" s="306"/>
      <c r="N70" s="304">
        <f>SUM(N66:P69)</f>
        <v>0</v>
      </c>
      <c r="O70" s="305"/>
      <c r="P70" s="306"/>
      <c r="Q70" s="294">
        <f aca="true" t="shared" si="2" ref="Q70:Q84">N70/K70</f>
        <v>0</v>
      </c>
      <c r="R70" s="294"/>
      <c r="S70" s="294"/>
      <c r="T70" s="350"/>
      <c r="U70" s="351"/>
      <c r="V70" s="352"/>
      <c r="W70" s="350"/>
      <c r="X70" s="351"/>
      <c r="Y70" s="352"/>
      <c r="Z70" s="350"/>
      <c r="AA70" s="351"/>
      <c r="AB70" s="352"/>
      <c r="AC70" s="350"/>
      <c r="AD70" s="351"/>
      <c r="AE70" s="386"/>
    </row>
    <row r="71" spans="1:31" ht="12.75" customHeight="1">
      <c r="A71" s="438" t="s">
        <v>1966</v>
      </c>
      <c r="B71" s="439"/>
      <c r="C71" s="439"/>
      <c r="D71" s="440"/>
      <c r="E71" s="457" t="s">
        <v>1791</v>
      </c>
      <c r="F71" s="457"/>
      <c r="G71" s="548" t="s">
        <v>1777</v>
      </c>
      <c r="H71" s="549"/>
      <c r="I71" s="549"/>
      <c r="J71" s="550"/>
      <c r="K71" s="332">
        <f>'八幡西区①'!E19</f>
        <v>6700</v>
      </c>
      <c r="L71" s="333"/>
      <c r="M71" s="334"/>
      <c r="N71" s="332">
        <f>'八幡西区①'!F19</f>
        <v>0</v>
      </c>
      <c r="O71" s="333"/>
      <c r="P71" s="334"/>
      <c r="Q71" s="361">
        <f t="shared" si="2"/>
        <v>0</v>
      </c>
      <c r="R71" s="361"/>
      <c r="S71" s="361"/>
      <c r="T71" s="356"/>
      <c r="U71" s="357"/>
      <c r="V71" s="358"/>
      <c r="W71" s="356"/>
      <c r="X71" s="357"/>
      <c r="Y71" s="358"/>
      <c r="Z71" s="356"/>
      <c r="AA71" s="357"/>
      <c r="AB71" s="358"/>
      <c r="AC71" s="356"/>
      <c r="AD71" s="357"/>
      <c r="AE71" s="391"/>
    </row>
    <row r="72" spans="1:31" ht="12.75" customHeight="1">
      <c r="A72" s="441"/>
      <c r="B72" s="442"/>
      <c r="C72" s="442"/>
      <c r="D72" s="443"/>
      <c r="E72" s="278" t="s">
        <v>1792</v>
      </c>
      <c r="F72" s="278"/>
      <c r="G72" s="279" t="s">
        <v>1778</v>
      </c>
      <c r="H72" s="280"/>
      <c r="I72" s="280"/>
      <c r="J72" s="281"/>
      <c r="K72" s="282">
        <f>'八幡西区①'!E30</f>
        <v>6640</v>
      </c>
      <c r="L72" s="283"/>
      <c r="M72" s="284"/>
      <c r="N72" s="282">
        <f>'八幡西区①'!F30</f>
        <v>0</v>
      </c>
      <c r="O72" s="283"/>
      <c r="P72" s="284"/>
      <c r="Q72" s="285">
        <f t="shared" si="2"/>
        <v>0</v>
      </c>
      <c r="R72" s="285"/>
      <c r="S72" s="285"/>
      <c r="T72" s="344"/>
      <c r="U72" s="345"/>
      <c r="V72" s="346"/>
      <c r="W72" s="344"/>
      <c r="X72" s="345"/>
      <c r="Y72" s="346"/>
      <c r="Z72" s="344"/>
      <c r="AA72" s="345"/>
      <c r="AB72" s="346"/>
      <c r="AC72" s="344"/>
      <c r="AD72" s="345"/>
      <c r="AE72" s="387"/>
    </row>
    <row r="73" spans="1:31" ht="12.75" customHeight="1">
      <c r="A73" s="441"/>
      <c r="B73" s="442"/>
      <c r="C73" s="442"/>
      <c r="D73" s="443"/>
      <c r="E73" s="278" t="s">
        <v>1796</v>
      </c>
      <c r="F73" s="278"/>
      <c r="G73" s="279" t="s">
        <v>0</v>
      </c>
      <c r="H73" s="280"/>
      <c r="I73" s="280"/>
      <c r="J73" s="281"/>
      <c r="K73" s="282">
        <f>'八幡西区①'!E43</f>
        <v>5640</v>
      </c>
      <c r="L73" s="283"/>
      <c r="M73" s="284"/>
      <c r="N73" s="282">
        <f>'八幡西区①'!F43</f>
        <v>0</v>
      </c>
      <c r="O73" s="283"/>
      <c r="P73" s="284"/>
      <c r="Q73" s="285">
        <f t="shared" si="2"/>
        <v>0</v>
      </c>
      <c r="R73" s="285"/>
      <c r="S73" s="285"/>
      <c r="T73" s="344"/>
      <c r="U73" s="345"/>
      <c r="V73" s="346"/>
      <c r="W73" s="344"/>
      <c r="X73" s="345"/>
      <c r="Y73" s="346"/>
      <c r="Z73" s="344"/>
      <c r="AA73" s="345"/>
      <c r="AB73" s="346"/>
      <c r="AC73" s="344"/>
      <c r="AD73" s="345"/>
      <c r="AE73" s="387"/>
    </row>
    <row r="74" spans="1:31" ht="12.75" customHeight="1">
      <c r="A74" s="441"/>
      <c r="B74" s="442"/>
      <c r="C74" s="442"/>
      <c r="D74" s="443"/>
      <c r="E74" s="278" t="s">
        <v>1797</v>
      </c>
      <c r="F74" s="278"/>
      <c r="G74" s="279" t="s">
        <v>1</v>
      </c>
      <c r="H74" s="280"/>
      <c r="I74" s="280"/>
      <c r="J74" s="281"/>
      <c r="K74" s="282">
        <f>'八幡西区①'!E58</f>
        <v>6800</v>
      </c>
      <c r="L74" s="283"/>
      <c r="M74" s="284"/>
      <c r="N74" s="282">
        <f>'八幡西区①'!F58</f>
        <v>0</v>
      </c>
      <c r="O74" s="283"/>
      <c r="P74" s="284"/>
      <c r="Q74" s="285">
        <f t="shared" si="2"/>
        <v>0</v>
      </c>
      <c r="R74" s="285"/>
      <c r="S74" s="285"/>
      <c r="T74" s="344"/>
      <c r="U74" s="345"/>
      <c r="V74" s="346"/>
      <c r="W74" s="344"/>
      <c r="X74" s="345"/>
      <c r="Y74" s="346"/>
      <c r="Z74" s="344"/>
      <c r="AA74" s="345"/>
      <c r="AB74" s="346"/>
      <c r="AC74" s="344"/>
      <c r="AD74" s="345"/>
      <c r="AE74" s="387"/>
    </row>
    <row r="75" spans="1:31" ht="12.75" customHeight="1">
      <c r="A75" s="441"/>
      <c r="B75" s="442"/>
      <c r="C75" s="442"/>
      <c r="D75" s="443"/>
      <c r="E75" s="278" t="s">
        <v>1798</v>
      </c>
      <c r="F75" s="278"/>
      <c r="G75" s="279" t="s">
        <v>2</v>
      </c>
      <c r="H75" s="280"/>
      <c r="I75" s="280"/>
      <c r="J75" s="281"/>
      <c r="K75" s="282">
        <f>'八幡西区①'!E75</f>
        <v>7090</v>
      </c>
      <c r="L75" s="283"/>
      <c r="M75" s="284"/>
      <c r="N75" s="282">
        <f>'八幡西区①'!F75</f>
        <v>0</v>
      </c>
      <c r="O75" s="283"/>
      <c r="P75" s="284"/>
      <c r="Q75" s="285">
        <f t="shared" si="2"/>
        <v>0</v>
      </c>
      <c r="R75" s="285"/>
      <c r="S75" s="285"/>
      <c r="T75" s="344"/>
      <c r="U75" s="345"/>
      <c r="V75" s="346"/>
      <c r="W75" s="344"/>
      <c r="X75" s="345"/>
      <c r="Y75" s="346"/>
      <c r="Z75" s="344"/>
      <c r="AA75" s="345"/>
      <c r="AB75" s="346"/>
      <c r="AC75" s="344"/>
      <c r="AD75" s="345"/>
      <c r="AE75" s="387"/>
    </row>
    <row r="76" spans="1:31" ht="12.75" customHeight="1">
      <c r="A76" s="441"/>
      <c r="B76" s="442"/>
      <c r="C76" s="442"/>
      <c r="D76" s="443"/>
      <c r="E76" s="278" t="s">
        <v>1799</v>
      </c>
      <c r="F76" s="278"/>
      <c r="G76" s="279" t="s">
        <v>3</v>
      </c>
      <c r="H76" s="280"/>
      <c r="I76" s="280"/>
      <c r="J76" s="281"/>
      <c r="K76" s="282">
        <f>'八幡西区①'!S18</f>
        <v>6280</v>
      </c>
      <c r="L76" s="283"/>
      <c r="M76" s="284"/>
      <c r="N76" s="282">
        <f>'八幡西区①'!T18</f>
        <v>0</v>
      </c>
      <c r="O76" s="283"/>
      <c r="P76" s="284"/>
      <c r="Q76" s="285">
        <f t="shared" si="2"/>
        <v>0</v>
      </c>
      <c r="R76" s="285"/>
      <c r="S76" s="285"/>
      <c r="T76" s="344"/>
      <c r="U76" s="345"/>
      <c r="V76" s="346"/>
      <c r="W76" s="344"/>
      <c r="X76" s="345"/>
      <c r="Y76" s="346"/>
      <c r="Z76" s="344"/>
      <c r="AA76" s="345"/>
      <c r="AB76" s="346"/>
      <c r="AC76" s="344"/>
      <c r="AD76" s="345"/>
      <c r="AE76" s="387"/>
    </row>
    <row r="77" spans="1:31" ht="12.75" customHeight="1">
      <c r="A77" s="441"/>
      <c r="B77" s="442"/>
      <c r="C77" s="442"/>
      <c r="D77" s="443"/>
      <c r="E77" s="278" t="s">
        <v>1800</v>
      </c>
      <c r="F77" s="278"/>
      <c r="G77" s="279" t="s">
        <v>4</v>
      </c>
      <c r="H77" s="280"/>
      <c r="I77" s="280"/>
      <c r="J77" s="281"/>
      <c r="K77" s="282">
        <f>'八幡西区①'!S31</f>
        <v>6220</v>
      </c>
      <c r="L77" s="283"/>
      <c r="M77" s="284"/>
      <c r="N77" s="282">
        <f>'八幡西区①'!T31</f>
        <v>0</v>
      </c>
      <c r="O77" s="283"/>
      <c r="P77" s="284"/>
      <c r="Q77" s="285">
        <f>N77/K77</f>
        <v>0</v>
      </c>
      <c r="R77" s="285"/>
      <c r="S77" s="285"/>
      <c r="T77" s="344"/>
      <c r="U77" s="345"/>
      <c r="V77" s="346"/>
      <c r="W77" s="344"/>
      <c r="X77" s="345"/>
      <c r="Y77" s="346"/>
      <c r="Z77" s="344"/>
      <c r="AA77" s="345"/>
      <c r="AB77" s="346"/>
      <c r="AC77" s="344"/>
      <c r="AD77" s="345"/>
      <c r="AE77" s="387"/>
    </row>
    <row r="78" spans="1:31" ht="12.75" customHeight="1">
      <c r="A78" s="441"/>
      <c r="B78" s="442"/>
      <c r="C78" s="442"/>
      <c r="D78" s="443"/>
      <c r="E78" s="278" t="s">
        <v>1801</v>
      </c>
      <c r="F78" s="278"/>
      <c r="G78" s="279" t="s">
        <v>5</v>
      </c>
      <c r="H78" s="280"/>
      <c r="I78" s="280"/>
      <c r="J78" s="281"/>
      <c r="K78" s="282">
        <f>'八幡西区①'!S48</f>
        <v>6400</v>
      </c>
      <c r="L78" s="283"/>
      <c r="M78" s="284"/>
      <c r="N78" s="282">
        <f>'八幡西区①'!T48</f>
        <v>0</v>
      </c>
      <c r="O78" s="283"/>
      <c r="P78" s="284"/>
      <c r="Q78" s="285">
        <f>N78/K78</f>
        <v>0</v>
      </c>
      <c r="R78" s="285"/>
      <c r="S78" s="285"/>
      <c r="T78" s="344"/>
      <c r="U78" s="345"/>
      <c r="V78" s="346"/>
      <c r="W78" s="344"/>
      <c r="X78" s="345"/>
      <c r="Y78" s="346"/>
      <c r="Z78" s="344"/>
      <c r="AA78" s="345"/>
      <c r="AB78" s="346"/>
      <c r="AC78" s="344"/>
      <c r="AD78" s="345"/>
      <c r="AE78" s="387"/>
    </row>
    <row r="79" spans="1:32" ht="12.75" customHeight="1">
      <c r="A79" s="441"/>
      <c r="B79" s="442"/>
      <c r="C79" s="442"/>
      <c r="D79" s="443"/>
      <c r="E79" s="278" t="s">
        <v>1889</v>
      </c>
      <c r="F79" s="278"/>
      <c r="G79" s="279" t="s">
        <v>1942</v>
      </c>
      <c r="H79" s="280"/>
      <c r="I79" s="280"/>
      <c r="J79" s="281"/>
      <c r="K79" s="282">
        <f>'八幡西区①'!S57</f>
        <v>300</v>
      </c>
      <c r="L79" s="283"/>
      <c r="M79" s="284"/>
      <c r="N79" s="282">
        <f>'八幡西区①'!T57</f>
        <v>0</v>
      </c>
      <c r="O79" s="283"/>
      <c r="P79" s="284"/>
      <c r="Q79" s="285">
        <f>N79/K79</f>
        <v>0</v>
      </c>
      <c r="R79" s="285"/>
      <c r="S79" s="285"/>
      <c r="T79" s="275"/>
      <c r="U79" s="276"/>
      <c r="V79" s="286"/>
      <c r="W79" s="275"/>
      <c r="X79" s="276"/>
      <c r="Y79" s="286"/>
      <c r="Z79" s="275"/>
      <c r="AA79" s="276"/>
      <c r="AB79" s="286"/>
      <c r="AC79" s="275"/>
      <c r="AD79" s="276"/>
      <c r="AE79" s="277"/>
      <c r="AF79" s="131"/>
    </row>
    <row r="80" spans="1:31" ht="12.75" customHeight="1">
      <c r="A80" s="441"/>
      <c r="B80" s="442"/>
      <c r="C80" s="442"/>
      <c r="D80" s="443"/>
      <c r="E80" s="278" t="s">
        <v>1802</v>
      </c>
      <c r="F80" s="278"/>
      <c r="G80" s="279" t="s">
        <v>6</v>
      </c>
      <c r="H80" s="280"/>
      <c r="I80" s="280"/>
      <c r="J80" s="281"/>
      <c r="K80" s="282">
        <f>'八幡西区①'!S71</f>
        <v>5410</v>
      </c>
      <c r="L80" s="283"/>
      <c r="M80" s="284"/>
      <c r="N80" s="282">
        <f>'八幡西区①'!T71</f>
        <v>0</v>
      </c>
      <c r="O80" s="283"/>
      <c r="P80" s="284"/>
      <c r="Q80" s="285">
        <f>N80/K80</f>
        <v>0</v>
      </c>
      <c r="R80" s="285"/>
      <c r="S80" s="285"/>
      <c r="T80" s="344"/>
      <c r="U80" s="345"/>
      <c r="V80" s="346"/>
      <c r="W80" s="344"/>
      <c r="X80" s="345"/>
      <c r="Y80" s="346"/>
      <c r="Z80" s="344"/>
      <c r="AA80" s="345"/>
      <c r="AB80" s="346"/>
      <c r="AC80" s="344"/>
      <c r="AD80" s="345"/>
      <c r="AE80" s="387"/>
    </row>
    <row r="81" spans="1:31" ht="12.75" customHeight="1">
      <c r="A81" s="441"/>
      <c r="B81" s="442"/>
      <c r="C81" s="442"/>
      <c r="D81" s="443"/>
      <c r="E81" s="278" t="s">
        <v>1803</v>
      </c>
      <c r="F81" s="278"/>
      <c r="G81" s="279" t="s">
        <v>7</v>
      </c>
      <c r="H81" s="280"/>
      <c r="I81" s="280"/>
      <c r="J81" s="281"/>
      <c r="K81" s="282">
        <f>'八幡西区②・若松区'!E20</f>
        <v>6470</v>
      </c>
      <c r="L81" s="283"/>
      <c r="M81" s="284"/>
      <c r="N81" s="282">
        <f>'八幡西区②・若松区'!F20</f>
        <v>0</v>
      </c>
      <c r="O81" s="283"/>
      <c r="P81" s="284"/>
      <c r="Q81" s="285">
        <f>N81/K81</f>
        <v>0</v>
      </c>
      <c r="R81" s="285"/>
      <c r="S81" s="285"/>
      <c r="T81" s="344"/>
      <c r="U81" s="345"/>
      <c r="V81" s="346"/>
      <c r="W81" s="344"/>
      <c r="X81" s="345"/>
      <c r="Y81" s="346"/>
      <c r="Z81" s="344"/>
      <c r="AA81" s="345"/>
      <c r="AB81" s="346"/>
      <c r="AC81" s="344"/>
      <c r="AD81" s="345"/>
      <c r="AE81" s="387"/>
    </row>
    <row r="82" spans="1:31" ht="12.75" customHeight="1">
      <c r="A82" s="441"/>
      <c r="B82" s="442"/>
      <c r="C82" s="442"/>
      <c r="D82" s="443"/>
      <c r="E82" s="278" t="s">
        <v>1804</v>
      </c>
      <c r="F82" s="278"/>
      <c r="G82" s="279" t="s">
        <v>8</v>
      </c>
      <c r="H82" s="280"/>
      <c r="I82" s="280"/>
      <c r="J82" s="281"/>
      <c r="K82" s="282">
        <f>'八幡西区②・若松区'!E36</f>
        <v>6840</v>
      </c>
      <c r="L82" s="283"/>
      <c r="M82" s="284"/>
      <c r="N82" s="282">
        <f>'八幡西区②・若松区'!F36</f>
        <v>0</v>
      </c>
      <c r="O82" s="283"/>
      <c r="P82" s="284"/>
      <c r="Q82" s="285">
        <f t="shared" si="2"/>
        <v>0</v>
      </c>
      <c r="R82" s="285"/>
      <c r="S82" s="285"/>
      <c r="T82" s="344"/>
      <c r="U82" s="345"/>
      <c r="V82" s="346"/>
      <c r="W82" s="344"/>
      <c r="X82" s="345"/>
      <c r="Y82" s="346"/>
      <c r="Z82" s="344"/>
      <c r="AA82" s="345"/>
      <c r="AB82" s="346"/>
      <c r="AC82" s="344"/>
      <c r="AD82" s="345"/>
      <c r="AE82" s="387"/>
    </row>
    <row r="83" spans="1:31" ht="12.75" customHeight="1">
      <c r="A83" s="441"/>
      <c r="B83" s="442"/>
      <c r="C83" s="442"/>
      <c r="D83" s="443"/>
      <c r="E83" s="278" t="s">
        <v>1805</v>
      </c>
      <c r="F83" s="278"/>
      <c r="G83" s="279" t="s">
        <v>9</v>
      </c>
      <c r="H83" s="280"/>
      <c r="I83" s="280"/>
      <c r="J83" s="281"/>
      <c r="K83" s="282">
        <f>'八幡西区②・若松区'!E52</f>
        <v>6240</v>
      </c>
      <c r="L83" s="283"/>
      <c r="M83" s="284"/>
      <c r="N83" s="282">
        <f>'八幡西区②・若松区'!F52</f>
        <v>0</v>
      </c>
      <c r="O83" s="283"/>
      <c r="P83" s="284"/>
      <c r="Q83" s="285">
        <f t="shared" si="2"/>
        <v>0</v>
      </c>
      <c r="R83" s="285"/>
      <c r="S83" s="285"/>
      <c r="T83" s="344"/>
      <c r="U83" s="345"/>
      <c r="V83" s="346"/>
      <c r="W83" s="344"/>
      <c r="X83" s="345"/>
      <c r="Y83" s="346"/>
      <c r="Z83" s="344"/>
      <c r="AA83" s="345"/>
      <c r="AB83" s="346"/>
      <c r="AC83" s="344"/>
      <c r="AD83" s="345"/>
      <c r="AE83" s="387"/>
    </row>
    <row r="84" spans="1:31" ht="12.75" customHeight="1">
      <c r="A84" s="441"/>
      <c r="B84" s="442"/>
      <c r="C84" s="442"/>
      <c r="D84" s="443"/>
      <c r="E84" s="447" t="s">
        <v>1806</v>
      </c>
      <c r="F84" s="447"/>
      <c r="G84" s="535" t="s">
        <v>1322</v>
      </c>
      <c r="H84" s="536"/>
      <c r="I84" s="536"/>
      <c r="J84" s="537"/>
      <c r="K84" s="498">
        <f>'八幡西区②・若松区'!E62</f>
        <v>4750</v>
      </c>
      <c r="L84" s="499"/>
      <c r="M84" s="500"/>
      <c r="N84" s="498">
        <f>'八幡西区②・若松区'!F62</f>
        <v>0</v>
      </c>
      <c r="O84" s="499"/>
      <c r="P84" s="500"/>
      <c r="Q84" s="295">
        <f t="shared" si="2"/>
        <v>0</v>
      </c>
      <c r="R84" s="295"/>
      <c r="S84" s="295"/>
      <c r="T84" s="365"/>
      <c r="U84" s="366"/>
      <c r="V84" s="367"/>
      <c r="W84" s="365"/>
      <c r="X84" s="366"/>
      <c r="Y84" s="367"/>
      <c r="Z84" s="365"/>
      <c r="AA84" s="366"/>
      <c r="AB84" s="367"/>
      <c r="AC84" s="365"/>
      <c r="AD84" s="366"/>
      <c r="AE84" s="395"/>
    </row>
    <row r="85" spans="1:31" ht="12.75" customHeight="1">
      <c r="A85" s="444"/>
      <c r="B85" s="445"/>
      <c r="C85" s="445"/>
      <c r="D85" s="446"/>
      <c r="E85" s="458" t="s">
        <v>1728</v>
      </c>
      <c r="F85" s="458"/>
      <c r="G85" s="458"/>
      <c r="H85" s="458"/>
      <c r="I85" s="458"/>
      <c r="J85" s="458"/>
      <c r="K85" s="304">
        <f>SUM(K71:M84)</f>
        <v>81780</v>
      </c>
      <c r="L85" s="305"/>
      <c r="M85" s="306"/>
      <c r="N85" s="304">
        <f>SUM(N71:P84)</f>
        <v>0</v>
      </c>
      <c r="O85" s="305"/>
      <c r="P85" s="306"/>
      <c r="Q85" s="294">
        <f>N85/K85</f>
        <v>0</v>
      </c>
      <c r="R85" s="294"/>
      <c r="S85" s="294"/>
      <c r="T85" s="350"/>
      <c r="U85" s="351"/>
      <c r="V85" s="352"/>
      <c r="W85" s="350"/>
      <c r="X85" s="351"/>
      <c r="Y85" s="352"/>
      <c r="Z85" s="350"/>
      <c r="AA85" s="351"/>
      <c r="AB85" s="352"/>
      <c r="AC85" s="350"/>
      <c r="AD85" s="351"/>
      <c r="AE85" s="386"/>
    </row>
    <row r="86" spans="1:31" ht="12.75" customHeight="1">
      <c r="A86" s="438" t="s">
        <v>1967</v>
      </c>
      <c r="B86" s="439"/>
      <c r="C86" s="439"/>
      <c r="D86" s="440"/>
      <c r="E86" s="457" t="s">
        <v>1807</v>
      </c>
      <c r="F86" s="457"/>
      <c r="G86" s="538" t="s">
        <v>10</v>
      </c>
      <c r="H86" s="538"/>
      <c r="I86" s="538"/>
      <c r="J86" s="538"/>
      <c r="K86" s="332">
        <f>'八幡西区②・若松区'!S17</f>
        <v>3550</v>
      </c>
      <c r="L86" s="333"/>
      <c r="M86" s="334"/>
      <c r="N86" s="332">
        <f>'八幡西区②・若松区'!T17</f>
        <v>0</v>
      </c>
      <c r="O86" s="333"/>
      <c r="P86" s="334"/>
      <c r="Q86" s="361">
        <f>N86/K86</f>
        <v>0</v>
      </c>
      <c r="R86" s="361"/>
      <c r="S86" s="361"/>
      <c r="T86" s="356"/>
      <c r="U86" s="357"/>
      <c r="V86" s="358"/>
      <c r="W86" s="356"/>
      <c r="X86" s="357"/>
      <c r="Y86" s="358"/>
      <c r="Z86" s="356"/>
      <c r="AA86" s="357"/>
      <c r="AB86" s="358"/>
      <c r="AC86" s="356"/>
      <c r="AD86" s="357"/>
      <c r="AE86" s="391"/>
    </row>
    <row r="87" spans="1:31" ht="12.75" customHeight="1">
      <c r="A87" s="441"/>
      <c r="B87" s="442"/>
      <c r="C87" s="442"/>
      <c r="D87" s="443"/>
      <c r="E87" s="278" t="s">
        <v>1808</v>
      </c>
      <c r="F87" s="278"/>
      <c r="G87" s="563" t="s">
        <v>11</v>
      </c>
      <c r="H87" s="563"/>
      <c r="I87" s="563"/>
      <c r="J87" s="563"/>
      <c r="K87" s="282">
        <f>'八幡西区②・若松区'!S23</f>
        <v>1510</v>
      </c>
      <c r="L87" s="283"/>
      <c r="M87" s="284"/>
      <c r="N87" s="282">
        <f>'八幡西区②・若松区'!T23</f>
        <v>0</v>
      </c>
      <c r="O87" s="283"/>
      <c r="P87" s="284"/>
      <c r="Q87" s="285">
        <f>N87/K87</f>
        <v>0</v>
      </c>
      <c r="R87" s="285"/>
      <c r="S87" s="285"/>
      <c r="T87" s="344"/>
      <c r="U87" s="345"/>
      <c r="V87" s="346"/>
      <c r="W87" s="344"/>
      <c r="X87" s="345"/>
      <c r="Y87" s="346"/>
      <c r="Z87" s="344"/>
      <c r="AA87" s="345"/>
      <c r="AB87" s="346"/>
      <c r="AC87" s="344"/>
      <c r="AD87" s="345"/>
      <c r="AE87" s="387"/>
    </row>
    <row r="88" spans="1:31" ht="12.75" customHeight="1">
      <c r="A88" s="441"/>
      <c r="B88" s="442"/>
      <c r="C88" s="442"/>
      <c r="D88" s="443"/>
      <c r="E88" s="556" t="s">
        <v>1809</v>
      </c>
      <c r="F88" s="556"/>
      <c r="G88" s="453" t="s">
        <v>12</v>
      </c>
      <c r="H88" s="453"/>
      <c r="I88" s="453"/>
      <c r="J88" s="453"/>
      <c r="K88" s="526">
        <f>'八幡西区②・若松区'!S39</f>
        <v>6660</v>
      </c>
      <c r="L88" s="527"/>
      <c r="M88" s="528"/>
      <c r="N88" s="282">
        <f>'八幡西区②・若松区'!T39</f>
        <v>0</v>
      </c>
      <c r="O88" s="283"/>
      <c r="P88" s="284"/>
      <c r="Q88" s="285">
        <f>N88/K88</f>
        <v>0</v>
      </c>
      <c r="R88" s="285"/>
      <c r="S88" s="285"/>
      <c r="T88" s="362"/>
      <c r="U88" s="363"/>
      <c r="V88" s="364"/>
      <c r="W88" s="362"/>
      <c r="X88" s="363"/>
      <c r="Y88" s="364"/>
      <c r="Z88" s="362"/>
      <c r="AA88" s="363"/>
      <c r="AB88" s="364"/>
      <c r="AC88" s="362"/>
      <c r="AD88" s="363"/>
      <c r="AE88" s="394"/>
    </row>
    <row r="89" spans="1:31" ht="12.75" customHeight="1">
      <c r="A89" s="441"/>
      <c r="B89" s="442"/>
      <c r="C89" s="442"/>
      <c r="D89" s="443"/>
      <c r="E89" s="567" t="s">
        <v>1810</v>
      </c>
      <c r="F89" s="568"/>
      <c r="G89" s="564" t="s">
        <v>927</v>
      </c>
      <c r="H89" s="565"/>
      <c r="I89" s="565"/>
      <c r="J89" s="566"/>
      <c r="K89" s="526">
        <f>'八幡西区②・若松区'!S45</f>
        <v>1830</v>
      </c>
      <c r="L89" s="527"/>
      <c r="M89" s="528"/>
      <c r="N89" s="560">
        <f>'八幡西区②・若松区'!T45</f>
        <v>0</v>
      </c>
      <c r="O89" s="561"/>
      <c r="P89" s="562"/>
      <c r="Q89" s="557">
        <f aca="true" t="shared" si="3" ref="Q89:Q95">N89/K89</f>
        <v>0</v>
      </c>
      <c r="R89" s="558"/>
      <c r="S89" s="559"/>
      <c r="T89" s="388"/>
      <c r="U89" s="389"/>
      <c r="V89" s="390"/>
      <c r="W89" s="388"/>
      <c r="X89" s="389"/>
      <c r="Y89" s="390"/>
      <c r="Z89" s="388"/>
      <c r="AA89" s="389"/>
      <c r="AB89" s="390"/>
      <c r="AC89" s="388"/>
      <c r="AD89" s="389"/>
      <c r="AE89" s="392"/>
    </row>
    <row r="90" spans="1:31" ht="12.75" customHeight="1">
      <c r="A90" s="444"/>
      <c r="B90" s="445"/>
      <c r="C90" s="445"/>
      <c r="D90" s="446"/>
      <c r="E90" s="458" t="s">
        <v>1728</v>
      </c>
      <c r="F90" s="458"/>
      <c r="G90" s="458"/>
      <c r="H90" s="458"/>
      <c r="I90" s="458"/>
      <c r="J90" s="458"/>
      <c r="K90" s="304">
        <f>K86+K87+K88+K89</f>
        <v>13550</v>
      </c>
      <c r="L90" s="305"/>
      <c r="M90" s="306"/>
      <c r="N90" s="304">
        <f>SUM(N86:P89)</f>
        <v>0</v>
      </c>
      <c r="O90" s="305"/>
      <c r="P90" s="306"/>
      <c r="Q90" s="294">
        <f t="shared" si="3"/>
        <v>0</v>
      </c>
      <c r="R90" s="294"/>
      <c r="S90" s="294"/>
      <c r="T90" s="350"/>
      <c r="U90" s="351"/>
      <c r="V90" s="352"/>
      <c r="W90" s="350"/>
      <c r="X90" s="351"/>
      <c r="Y90" s="352"/>
      <c r="Z90" s="350"/>
      <c r="AA90" s="351"/>
      <c r="AB90" s="352"/>
      <c r="AC90" s="350"/>
      <c r="AD90" s="351"/>
      <c r="AE90" s="386"/>
    </row>
    <row r="91" spans="1:31" ht="12.75" customHeight="1">
      <c r="A91" s="438" t="s">
        <v>1969</v>
      </c>
      <c r="B91" s="439"/>
      <c r="C91" s="439"/>
      <c r="D91" s="440"/>
      <c r="E91" s="462" t="s">
        <v>1811</v>
      </c>
      <c r="F91" s="463"/>
      <c r="G91" s="469" t="s">
        <v>13</v>
      </c>
      <c r="H91" s="470"/>
      <c r="I91" s="470"/>
      <c r="J91" s="471"/>
      <c r="K91" s="332">
        <f>'苅田町・中間市・遠賀郡'!S24</f>
        <v>8020</v>
      </c>
      <c r="L91" s="333"/>
      <c r="M91" s="334"/>
      <c r="N91" s="332">
        <f>'苅田町・中間市・遠賀郡'!T24</f>
        <v>0</v>
      </c>
      <c r="O91" s="333"/>
      <c r="P91" s="334"/>
      <c r="Q91" s="361">
        <f t="shared" si="3"/>
        <v>0</v>
      </c>
      <c r="R91" s="361"/>
      <c r="S91" s="361"/>
      <c r="T91" s="356"/>
      <c r="U91" s="357"/>
      <c r="V91" s="358"/>
      <c r="W91" s="356"/>
      <c r="X91" s="357"/>
      <c r="Y91" s="358"/>
      <c r="Z91" s="356"/>
      <c r="AA91" s="357"/>
      <c r="AB91" s="358"/>
      <c r="AC91" s="356"/>
      <c r="AD91" s="357"/>
      <c r="AE91" s="391"/>
    </row>
    <row r="92" spans="1:31" ht="12.75" customHeight="1">
      <c r="A92" s="441"/>
      <c r="B92" s="442"/>
      <c r="C92" s="442"/>
      <c r="D92" s="443"/>
      <c r="E92" s="464" t="s">
        <v>1812</v>
      </c>
      <c r="F92" s="465"/>
      <c r="G92" s="466" t="s">
        <v>936</v>
      </c>
      <c r="H92" s="467"/>
      <c r="I92" s="467"/>
      <c r="J92" s="468"/>
      <c r="K92" s="282">
        <f>'苅田町・中間市・遠賀郡'!S29</f>
        <v>1750</v>
      </c>
      <c r="L92" s="283"/>
      <c r="M92" s="284"/>
      <c r="N92" s="282">
        <f>'苅田町・中間市・遠賀郡'!T29</f>
        <v>0</v>
      </c>
      <c r="O92" s="283"/>
      <c r="P92" s="284"/>
      <c r="Q92" s="285">
        <f t="shared" si="3"/>
        <v>0</v>
      </c>
      <c r="R92" s="285"/>
      <c r="S92" s="285"/>
      <c r="T92" s="344"/>
      <c r="U92" s="345"/>
      <c r="V92" s="346"/>
      <c r="W92" s="344"/>
      <c r="X92" s="345"/>
      <c r="Y92" s="346"/>
      <c r="Z92" s="344"/>
      <c r="AA92" s="345"/>
      <c r="AB92" s="346"/>
      <c r="AC92" s="344"/>
      <c r="AD92" s="345"/>
      <c r="AE92" s="387"/>
    </row>
    <row r="93" spans="1:31" ht="12.75" customHeight="1">
      <c r="A93" s="441"/>
      <c r="B93" s="442"/>
      <c r="C93" s="442"/>
      <c r="D93" s="443"/>
      <c r="E93" s="464" t="s">
        <v>1813</v>
      </c>
      <c r="F93" s="465"/>
      <c r="G93" s="466" t="s">
        <v>818</v>
      </c>
      <c r="H93" s="467"/>
      <c r="I93" s="467"/>
      <c r="J93" s="468"/>
      <c r="K93" s="570">
        <f>'苅田町・中間市・遠賀郡'!S39</f>
        <v>2430</v>
      </c>
      <c r="L93" s="571"/>
      <c r="M93" s="572"/>
      <c r="N93" s="282">
        <f>'苅田町・中間市・遠賀郡'!T39</f>
        <v>0</v>
      </c>
      <c r="O93" s="283"/>
      <c r="P93" s="284"/>
      <c r="Q93" s="359">
        <f>N93/K93</f>
        <v>0</v>
      </c>
      <c r="R93" s="359"/>
      <c r="S93" s="359"/>
      <c r="T93" s="353"/>
      <c r="U93" s="354"/>
      <c r="V93" s="355"/>
      <c r="W93" s="353"/>
      <c r="X93" s="354"/>
      <c r="Y93" s="355"/>
      <c r="Z93" s="353"/>
      <c r="AA93" s="354"/>
      <c r="AB93" s="355"/>
      <c r="AC93" s="353"/>
      <c r="AD93" s="354"/>
      <c r="AE93" s="569"/>
    </row>
    <row r="94" spans="1:31" ht="12.75" customHeight="1">
      <c r="A94" s="441"/>
      <c r="B94" s="442"/>
      <c r="C94" s="442"/>
      <c r="D94" s="443"/>
      <c r="E94" s="464" t="s">
        <v>1814</v>
      </c>
      <c r="F94" s="465"/>
      <c r="G94" s="466" t="s">
        <v>157</v>
      </c>
      <c r="H94" s="467"/>
      <c r="I94" s="467"/>
      <c r="J94" s="468"/>
      <c r="K94" s="577">
        <f>'苅田町・中間市・遠賀郡'!S51</f>
        <v>2170</v>
      </c>
      <c r="L94" s="578"/>
      <c r="M94" s="579"/>
      <c r="N94" s="498">
        <f>'苅田町・中間市・遠賀郡'!T51</f>
        <v>0</v>
      </c>
      <c r="O94" s="499"/>
      <c r="P94" s="500"/>
      <c r="Q94" s="361">
        <f t="shared" si="3"/>
        <v>0</v>
      </c>
      <c r="R94" s="361"/>
      <c r="S94" s="361"/>
      <c r="T94" s="347"/>
      <c r="U94" s="348"/>
      <c r="V94" s="349"/>
      <c r="W94" s="347"/>
      <c r="X94" s="348"/>
      <c r="Y94" s="349"/>
      <c r="Z94" s="347"/>
      <c r="AA94" s="348"/>
      <c r="AB94" s="349"/>
      <c r="AC94" s="347"/>
      <c r="AD94" s="348"/>
      <c r="AE94" s="393"/>
    </row>
    <row r="95" spans="1:31" ht="12.75" customHeight="1">
      <c r="A95" s="444"/>
      <c r="B95" s="445"/>
      <c r="C95" s="445"/>
      <c r="D95" s="446"/>
      <c r="E95" s="458" t="s">
        <v>1728</v>
      </c>
      <c r="F95" s="458"/>
      <c r="G95" s="458"/>
      <c r="H95" s="458"/>
      <c r="I95" s="458"/>
      <c r="J95" s="458"/>
      <c r="K95" s="304">
        <f>SUM(K91:M94)</f>
        <v>14370</v>
      </c>
      <c r="L95" s="305"/>
      <c r="M95" s="306"/>
      <c r="N95" s="341">
        <f>SUM(N91:P94)</f>
        <v>0</v>
      </c>
      <c r="O95" s="342"/>
      <c r="P95" s="343"/>
      <c r="Q95" s="294">
        <f t="shared" si="3"/>
        <v>0</v>
      </c>
      <c r="R95" s="294"/>
      <c r="S95" s="294"/>
      <c r="T95" s="291"/>
      <c r="U95" s="292"/>
      <c r="V95" s="293"/>
      <c r="W95" s="291"/>
      <c r="X95" s="292"/>
      <c r="Y95" s="293"/>
      <c r="Z95" s="291"/>
      <c r="AA95" s="292"/>
      <c r="AB95" s="293"/>
      <c r="AC95" s="291"/>
      <c r="AD95" s="292"/>
      <c r="AE95" s="302"/>
    </row>
    <row r="96" spans="1:31" ht="12.75" customHeight="1">
      <c r="A96" s="438" t="s">
        <v>1970</v>
      </c>
      <c r="B96" s="439"/>
      <c r="C96" s="439"/>
      <c r="D96" s="440"/>
      <c r="E96" s="462" t="s">
        <v>1815</v>
      </c>
      <c r="F96" s="463"/>
      <c r="G96" s="469" t="s">
        <v>1321</v>
      </c>
      <c r="H96" s="470"/>
      <c r="I96" s="470"/>
      <c r="J96" s="471"/>
      <c r="K96" s="332">
        <f>'苅田町・中間市・遠賀郡'!E35</f>
        <v>5630</v>
      </c>
      <c r="L96" s="333"/>
      <c r="M96" s="334"/>
      <c r="N96" s="332">
        <f>'苅田町・中間市・遠賀郡'!F35</f>
        <v>0</v>
      </c>
      <c r="O96" s="333"/>
      <c r="P96" s="334"/>
      <c r="Q96" s="360">
        <f>N96/K96</f>
        <v>0</v>
      </c>
      <c r="R96" s="360"/>
      <c r="S96" s="360"/>
      <c r="T96" s="356"/>
      <c r="U96" s="357"/>
      <c r="V96" s="358"/>
      <c r="W96" s="356"/>
      <c r="X96" s="357"/>
      <c r="Y96" s="358"/>
      <c r="Z96" s="356"/>
      <c r="AA96" s="357"/>
      <c r="AB96" s="358"/>
      <c r="AC96" s="356"/>
      <c r="AD96" s="357"/>
      <c r="AE96" s="391"/>
    </row>
    <row r="97" spans="1:32" ht="12.75" customHeight="1">
      <c r="A97" s="441"/>
      <c r="B97" s="442"/>
      <c r="C97" s="442"/>
      <c r="D97" s="443"/>
      <c r="E97" s="464" t="s">
        <v>1943</v>
      </c>
      <c r="F97" s="465"/>
      <c r="G97" s="466" t="s">
        <v>1945</v>
      </c>
      <c r="H97" s="467"/>
      <c r="I97" s="467"/>
      <c r="J97" s="468"/>
      <c r="K97" s="282">
        <f>'苅田町・中間市・遠賀郡'!E41</f>
        <v>1890</v>
      </c>
      <c r="L97" s="283"/>
      <c r="M97" s="284"/>
      <c r="N97" s="282">
        <f>'苅田町・中間市・遠賀郡'!F41</f>
        <v>0</v>
      </c>
      <c r="O97" s="283"/>
      <c r="P97" s="284"/>
      <c r="Q97" s="359">
        <f>N97/K97</f>
        <v>0</v>
      </c>
      <c r="R97" s="359"/>
      <c r="S97" s="359"/>
      <c r="T97" s="344"/>
      <c r="U97" s="345"/>
      <c r="V97" s="346"/>
      <c r="W97" s="344"/>
      <c r="X97" s="345"/>
      <c r="Y97" s="346"/>
      <c r="Z97" s="344"/>
      <c r="AA97" s="345"/>
      <c r="AB97" s="346"/>
      <c r="AC97" s="344"/>
      <c r="AD97" s="345"/>
      <c r="AE97" s="387"/>
      <c r="AF97" s="131" t="s">
        <v>1950</v>
      </c>
    </row>
    <row r="98" spans="1:32" ht="12.75" customHeight="1">
      <c r="A98" s="441"/>
      <c r="B98" s="442"/>
      <c r="C98" s="442"/>
      <c r="D98" s="443"/>
      <c r="E98" s="490" t="s">
        <v>1944</v>
      </c>
      <c r="F98" s="491"/>
      <c r="G98" s="459" t="s">
        <v>1946</v>
      </c>
      <c r="H98" s="460"/>
      <c r="I98" s="460"/>
      <c r="J98" s="461"/>
      <c r="K98" s="335">
        <f>'苅田町・中間市・遠賀郡'!E51</f>
        <v>4090</v>
      </c>
      <c r="L98" s="336"/>
      <c r="M98" s="337"/>
      <c r="N98" s="335">
        <f>'苅田町・中間市・遠賀郡'!F51</f>
        <v>0</v>
      </c>
      <c r="O98" s="336"/>
      <c r="P98" s="337"/>
      <c r="Q98" s="295">
        <f>N98/K98</f>
        <v>0</v>
      </c>
      <c r="R98" s="295"/>
      <c r="S98" s="295"/>
      <c r="T98" s="287"/>
      <c r="U98" s="288"/>
      <c r="V98" s="290"/>
      <c r="W98" s="287"/>
      <c r="X98" s="288"/>
      <c r="Y98" s="290"/>
      <c r="Z98" s="287"/>
      <c r="AA98" s="288"/>
      <c r="AB98" s="290"/>
      <c r="AC98" s="287"/>
      <c r="AD98" s="288"/>
      <c r="AE98" s="289"/>
      <c r="AF98" s="131" t="s">
        <v>1950</v>
      </c>
    </row>
    <row r="99" spans="1:31" ht="12.75" customHeight="1">
      <c r="A99" s="444"/>
      <c r="B99" s="445"/>
      <c r="C99" s="445"/>
      <c r="D99" s="446"/>
      <c r="E99" s="458" t="s">
        <v>1728</v>
      </c>
      <c r="F99" s="458"/>
      <c r="G99" s="458"/>
      <c r="H99" s="458"/>
      <c r="I99" s="458"/>
      <c r="J99" s="458"/>
      <c r="K99" s="304">
        <f>SUM(K96:M98)</f>
        <v>11610</v>
      </c>
      <c r="L99" s="305"/>
      <c r="M99" s="306"/>
      <c r="N99" s="341">
        <f>SUM(N96:P98)</f>
        <v>0</v>
      </c>
      <c r="O99" s="342"/>
      <c r="P99" s="343"/>
      <c r="Q99" s="294">
        <f>N99/K99</f>
        <v>0</v>
      </c>
      <c r="R99" s="294"/>
      <c r="S99" s="294"/>
      <c r="T99" s="291"/>
      <c r="U99" s="292"/>
      <c r="V99" s="293"/>
      <c r="W99" s="291"/>
      <c r="X99" s="292"/>
      <c r="Y99" s="293"/>
      <c r="Z99" s="291"/>
      <c r="AA99" s="292"/>
      <c r="AB99" s="293"/>
      <c r="AC99" s="291"/>
      <c r="AD99" s="292"/>
      <c r="AE99" s="302"/>
    </row>
    <row r="100" spans="1:31" ht="12.75" customHeight="1">
      <c r="A100" s="11"/>
      <c r="B100" s="11"/>
      <c r="C100" s="11"/>
      <c r="D100" s="11"/>
      <c r="E100" s="12"/>
      <c r="F100" s="12"/>
      <c r="G100" s="11"/>
      <c r="H100" s="11"/>
      <c r="I100" s="11"/>
      <c r="J100" s="11"/>
      <c r="K100" s="13"/>
      <c r="L100" s="13"/>
      <c r="M100" s="13"/>
      <c r="N100" s="13"/>
      <c r="O100" s="13"/>
      <c r="P100" s="13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 ht="12.75" customHeight="1">
      <c r="A101" s="11"/>
      <c r="B101" s="11"/>
      <c r="C101" s="11"/>
      <c r="D101" s="11"/>
      <c r="E101" s="12"/>
      <c r="F101" s="12"/>
      <c r="G101" s="11"/>
      <c r="H101" s="11"/>
      <c r="I101" s="11"/>
      <c r="J101" s="11"/>
      <c r="K101" s="13"/>
      <c r="L101" s="13"/>
      <c r="M101" s="13"/>
      <c r="N101" s="13"/>
      <c r="O101" s="13"/>
      <c r="P101" s="13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 ht="12.75" customHeight="1">
      <c r="A102" s="11"/>
      <c r="B102" s="11"/>
      <c r="C102" s="11"/>
      <c r="D102" s="11"/>
      <c r="E102" s="303" t="s">
        <v>14</v>
      </c>
      <c r="F102" s="303"/>
      <c r="G102" s="303"/>
      <c r="H102" s="303"/>
      <c r="I102" s="303"/>
      <c r="J102" s="303"/>
      <c r="K102" s="338">
        <f>SUM(K15,K34,K53,K60,K63,K70,K85,K90,K95,K99)</f>
        <v>347710</v>
      </c>
      <c r="L102" s="339"/>
      <c r="M102" s="340"/>
      <c r="N102" s="338">
        <f>SUM(N15,N34,N53,N60,N63,N70,N85,N90,N95,N99)</f>
        <v>0</v>
      </c>
      <c r="O102" s="339"/>
      <c r="P102" s="340"/>
      <c r="Q102" s="307">
        <f>N102/K102</f>
        <v>0</v>
      </c>
      <c r="R102" s="307"/>
      <c r="S102" s="307"/>
      <c r="T102" s="308"/>
      <c r="U102" s="309"/>
      <c r="V102" s="311"/>
      <c r="W102" s="308"/>
      <c r="X102" s="309"/>
      <c r="Y102" s="311"/>
      <c r="Z102" s="308"/>
      <c r="AA102" s="309"/>
      <c r="AB102" s="311"/>
      <c r="AC102" s="308"/>
      <c r="AD102" s="309"/>
      <c r="AE102" s="310"/>
    </row>
    <row r="103" spans="1:31" ht="12.75" customHeight="1">
      <c r="A103" s="11"/>
      <c r="B103" s="11"/>
      <c r="C103" s="11"/>
      <c r="D103" s="11"/>
      <c r="E103" s="12"/>
      <c r="F103" s="12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1:31" ht="12.75" customHeight="1" thickBot="1">
      <c r="A104" s="11"/>
      <c r="B104" s="11"/>
      <c r="C104" s="11"/>
      <c r="D104" s="11"/>
      <c r="E104" s="12"/>
      <c r="F104" s="12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1:31" ht="12.75" customHeight="1">
      <c r="A105" s="11"/>
      <c r="B105" s="11"/>
      <c r="C105" s="11"/>
      <c r="D105" s="11"/>
      <c r="E105" s="317" t="s">
        <v>15</v>
      </c>
      <c r="F105" s="318"/>
      <c r="G105" s="318"/>
      <c r="H105" s="318"/>
      <c r="I105" s="318"/>
      <c r="J105" s="319"/>
      <c r="K105" s="323" t="s">
        <v>16</v>
      </c>
      <c r="L105" s="324"/>
      <c r="M105" s="325"/>
      <c r="N105" s="299" t="s">
        <v>1718</v>
      </c>
      <c r="O105" s="300"/>
      <c r="P105" s="301"/>
      <c r="Q105" s="299" t="s">
        <v>17</v>
      </c>
      <c r="R105" s="300"/>
      <c r="S105" s="300"/>
      <c r="T105" s="300"/>
      <c r="U105" s="301"/>
      <c r="V105" s="299" t="s">
        <v>1866</v>
      </c>
      <c r="W105" s="300"/>
      <c r="X105" s="300"/>
      <c r="Y105" s="300"/>
      <c r="Z105" s="300"/>
      <c r="AA105" s="296" t="s">
        <v>18</v>
      </c>
      <c r="AB105" s="297"/>
      <c r="AC105" s="297"/>
      <c r="AD105" s="297"/>
      <c r="AE105" s="298"/>
    </row>
    <row r="106" spans="1:31" ht="12.75" customHeight="1" thickBot="1">
      <c r="A106" s="11"/>
      <c r="B106" s="11"/>
      <c r="C106" s="11"/>
      <c r="D106" s="11"/>
      <c r="E106" s="320"/>
      <c r="F106" s="321"/>
      <c r="G106" s="321"/>
      <c r="H106" s="321"/>
      <c r="I106" s="321"/>
      <c r="J106" s="322"/>
      <c r="K106" s="326">
        <f>'申込書'!L7</f>
        <v>0</v>
      </c>
      <c r="L106" s="327"/>
      <c r="M106" s="328"/>
      <c r="N106" s="329">
        <f>N102</f>
        <v>0</v>
      </c>
      <c r="O106" s="330"/>
      <c r="P106" s="331"/>
      <c r="Q106" s="315">
        <f>ROUNDDOWN(K106*N106,0)</f>
        <v>0</v>
      </c>
      <c r="R106" s="316"/>
      <c r="S106" s="316"/>
      <c r="T106" s="316"/>
      <c r="U106" s="156" t="s">
        <v>19</v>
      </c>
      <c r="V106" s="315">
        <f>ROUNDDOWN(Q106*0.08,0)</f>
        <v>0</v>
      </c>
      <c r="W106" s="316"/>
      <c r="X106" s="316"/>
      <c r="Y106" s="316"/>
      <c r="Z106" s="157" t="s">
        <v>19</v>
      </c>
      <c r="AA106" s="313">
        <f>Q106+V106</f>
        <v>0</v>
      </c>
      <c r="AB106" s="314"/>
      <c r="AC106" s="314"/>
      <c r="AD106" s="314"/>
      <c r="AE106" s="158" t="s">
        <v>19</v>
      </c>
    </row>
    <row r="107" spans="1:31" ht="12.75" customHeight="1">
      <c r="A107" s="11"/>
      <c r="B107" s="11"/>
      <c r="C107" s="11"/>
      <c r="D107" s="11"/>
      <c r="E107" s="12"/>
      <c r="F107" s="12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1:31" ht="12.75" customHeight="1">
      <c r="A108" s="11"/>
      <c r="B108" s="11"/>
      <c r="C108" s="11"/>
      <c r="D108" s="11"/>
      <c r="E108" s="12"/>
      <c r="F108" s="12"/>
      <c r="G108" s="11"/>
      <c r="H108" s="11"/>
      <c r="I108" s="11"/>
      <c r="J108" s="11"/>
      <c r="K108" s="11" t="s">
        <v>20</v>
      </c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1:31" ht="12.75" customHeight="1">
      <c r="A109" s="11"/>
      <c r="B109" s="11"/>
      <c r="C109" s="11"/>
      <c r="D109" s="11"/>
      <c r="E109" s="12"/>
      <c r="F109" s="12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1:31" ht="12.75" customHeight="1">
      <c r="A110" s="312" t="s">
        <v>21</v>
      </c>
      <c r="B110" s="312"/>
      <c r="C110" s="312"/>
      <c r="D110" s="312"/>
      <c r="E110" s="312"/>
      <c r="F110" s="312"/>
      <c r="G110" s="312"/>
      <c r="H110" s="312"/>
      <c r="I110" s="312"/>
      <c r="J110" s="312"/>
      <c r="K110" s="312"/>
      <c r="L110" s="312"/>
      <c r="M110" s="312"/>
      <c r="N110" s="312"/>
      <c r="O110" s="312"/>
      <c r="P110" s="312"/>
      <c r="Q110" s="312"/>
      <c r="R110" s="312"/>
      <c r="S110" s="312"/>
      <c r="T110" s="312"/>
      <c r="U110" s="312"/>
      <c r="V110" s="312"/>
      <c r="W110" s="312"/>
      <c r="X110" s="312"/>
      <c r="Y110" s="312"/>
      <c r="Z110" s="312"/>
      <c r="AA110" s="312"/>
      <c r="AB110" s="312"/>
      <c r="AC110" s="312"/>
      <c r="AD110" s="312"/>
      <c r="AE110" s="312"/>
    </row>
    <row r="111" spans="1:31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ht="13.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ht="13.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 ht="13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 ht="13.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 ht="13.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 ht="13.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 ht="13.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 ht="13.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31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31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31" ht="12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1:31" ht="12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</row>
    <row r="131" spans="1:31" ht="12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</row>
    <row r="132" spans="1:31" ht="12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</row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82" spans="1:31" ht="12">
      <c r="A382" s="17"/>
      <c r="B382" s="17"/>
      <c r="C382" s="17"/>
      <c r="D382" s="17"/>
      <c r="E382" s="18"/>
      <c r="F382" s="18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</row>
    <row r="383" spans="1:31" ht="12">
      <c r="A383" s="17"/>
      <c r="B383" s="17"/>
      <c r="C383" s="17"/>
      <c r="D383" s="17"/>
      <c r="E383" s="18"/>
      <c r="F383" s="18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</row>
    <row r="384" spans="1:31" ht="12">
      <c r="A384" s="17"/>
      <c r="B384" s="17"/>
      <c r="C384" s="17"/>
      <c r="D384" s="17"/>
      <c r="E384" s="18"/>
      <c r="F384" s="18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</row>
    <row r="385" spans="1:31" ht="12">
      <c r="A385" s="17"/>
      <c r="B385" s="17"/>
      <c r="C385" s="17"/>
      <c r="D385" s="17"/>
      <c r="E385" s="18"/>
      <c r="F385" s="18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</row>
    <row r="386" spans="1:31" ht="12">
      <c r="A386" s="17"/>
      <c r="B386" s="17"/>
      <c r="C386" s="17"/>
      <c r="D386" s="17"/>
      <c r="E386" s="18"/>
      <c r="F386" s="18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</row>
    <row r="387" spans="1:31" ht="12">
      <c r="A387" s="17"/>
      <c r="B387" s="17"/>
      <c r="C387" s="17"/>
      <c r="D387" s="17"/>
      <c r="E387" s="18"/>
      <c r="F387" s="18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</row>
    <row r="388" spans="1:31" ht="12">
      <c r="A388" s="17"/>
      <c r="B388" s="17"/>
      <c r="C388" s="17"/>
      <c r="D388" s="17"/>
      <c r="E388" s="18"/>
      <c r="F388" s="18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</row>
    <row r="389" spans="1:31" ht="12">
      <c r="A389" s="17"/>
      <c r="B389" s="17"/>
      <c r="C389" s="17"/>
      <c r="D389" s="17"/>
      <c r="E389" s="18"/>
      <c r="F389" s="18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</row>
    <row r="390" spans="1:31" ht="12">
      <c r="A390" s="17"/>
      <c r="B390" s="17"/>
      <c r="C390" s="17"/>
      <c r="D390" s="17"/>
      <c r="E390" s="18"/>
      <c r="F390" s="18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</row>
    <row r="391" spans="1:31" ht="12">
      <c r="A391" s="17"/>
      <c r="B391" s="17"/>
      <c r="C391" s="17"/>
      <c r="D391" s="17"/>
      <c r="E391" s="18"/>
      <c r="F391" s="18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</row>
    <row r="392" spans="1:31" ht="12">
      <c r="A392" s="17"/>
      <c r="B392" s="17"/>
      <c r="C392" s="17"/>
      <c r="D392" s="17"/>
      <c r="E392" s="18"/>
      <c r="F392" s="18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</row>
    <row r="393" spans="1:31" ht="12">
      <c r="A393" s="17"/>
      <c r="B393" s="17"/>
      <c r="C393" s="17"/>
      <c r="D393" s="17"/>
      <c r="E393" s="18"/>
      <c r="F393" s="18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</row>
    <row r="394" spans="1:31" ht="12">
      <c r="A394" s="17"/>
      <c r="B394" s="17"/>
      <c r="C394" s="17"/>
      <c r="D394" s="17"/>
      <c r="E394" s="18"/>
      <c r="F394" s="18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</row>
    <row r="395" spans="1:31" ht="12">
      <c r="A395" s="17"/>
      <c r="B395" s="17"/>
      <c r="C395" s="17"/>
      <c r="D395" s="17"/>
      <c r="E395" s="18"/>
      <c r="F395" s="18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</row>
    <row r="396" spans="1:31" ht="12">
      <c r="A396" s="17"/>
      <c r="B396" s="17"/>
      <c r="C396" s="17"/>
      <c r="D396" s="17"/>
      <c r="E396" s="18"/>
      <c r="F396" s="18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</row>
    <row r="397" spans="1:31" ht="12">
      <c r="A397" s="17"/>
      <c r="B397" s="17"/>
      <c r="C397" s="17"/>
      <c r="D397" s="17"/>
      <c r="E397" s="18"/>
      <c r="F397" s="18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</row>
    <row r="398" spans="1:31" ht="12">
      <c r="A398" s="17"/>
      <c r="B398" s="17"/>
      <c r="C398" s="17"/>
      <c r="D398" s="17"/>
      <c r="E398" s="18"/>
      <c r="F398" s="18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</row>
    <row r="399" spans="1:31" ht="12">
      <c r="A399" s="17"/>
      <c r="B399" s="17"/>
      <c r="C399" s="17"/>
      <c r="D399" s="17"/>
      <c r="E399" s="18"/>
      <c r="F399" s="18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</row>
    <row r="400" spans="1:31" ht="12">
      <c r="A400" s="17"/>
      <c r="B400" s="17"/>
      <c r="C400" s="17"/>
      <c r="D400" s="17"/>
      <c r="E400" s="18"/>
      <c r="F400" s="18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</row>
    <row r="401" spans="1:31" ht="12">
      <c r="A401" s="17"/>
      <c r="B401" s="17"/>
      <c r="C401" s="17"/>
      <c r="D401" s="17"/>
      <c r="E401" s="18"/>
      <c r="F401" s="18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</row>
    <row r="402" spans="1:31" ht="12">
      <c r="A402" s="17"/>
      <c r="B402" s="17"/>
      <c r="C402" s="17"/>
      <c r="D402" s="17"/>
      <c r="E402" s="18"/>
      <c r="F402" s="18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</row>
    <row r="403" spans="1:31" ht="12">
      <c r="A403" s="17"/>
      <c r="B403" s="17"/>
      <c r="C403" s="17"/>
      <c r="D403" s="17"/>
      <c r="E403" s="18"/>
      <c r="F403" s="18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</row>
    <row r="404" spans="1:31" ht="12">
      <c r="A404" s="17"/>
      <c r="B404" s="17"/>
      <c r="C404" s="17"/>
      <c r="D404" s="17"/>
      <c r="E404" s="18"/>
      <c r="F404" s="18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</row>
    <row r="405" spans="1:31" ht="12">
      <c r="A405" s="17"/>
      <c r="B405" s="17"/>
      <c r="C405" s="17"/>
      <c r="D405" s="17"/>
      <c r="E405" s="18"/>
      <c r="F405" s="18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</row>
    <row r="406" spans="1:31" ht="12">
      <c r="A406" s="17"/>
      <c r="B406" s="17"/>
      <c r="C406" s="17"/>
      <c r="D406" s="17"/>
      <c r="E406" s="18"/>
      <c r="F406" s="18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</row>
    <row r="407" spans="1:31" ht="12">
      <c r="A407" s="17"/>
      <c r="B407" s="17"/>
      <c r="C407" s="17"/>
      <c r="D407" s="17"/>
      <c r="E407" s="18"/>
      <c r="F407" s="18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</row>
    <row r="408" spans="1:31" ht="12">
      <c r="A408" s="17"/>
      <c r="B408" s="17"/>
      <c r="C408" s="17"/>
      <c r="D408" s="17"/>
      <c r="E408" s="18"/>
      <c r="F408" s="18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</row>
    <row r="409" spans="1:31" ht="12">
      <c r="A409" s="17"/>
      <c r="B409" s="17"/>
      <c r="C409" s="17"/>
      <c r="D409" s="17"/>
      <c r="E409" s="18"/>
      <c r="F409" s="18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</row>
    <row r="410" spans="1:31" ht="12">
      <c r="A410" s="17"/>
      <c r="B410" s="17"/>
      <c r="C410" s="17"/>
      <c r="D410" s="17"/>
      <c r="E410" s="18"/>
      <c r="F410" s="18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</row>
    <row r="411" spans="1:31" ht="12">
      <c r="A411" s="17"/>
      <c r="B411" s="17"/>
      <c r="C411" s="17"/>
      <c r="D411" s="17"/>
      <c r="E411" s="18"/>
      <c r="F411" s="18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</row>
    <row r="412" spans="1:31" ht="12">
      <c r="A412" s="17"/>
      <c r="B412" s="17"/>
      <c r="C412" s="17"/>
      <c r="D412" s="17"/>
      <c r="E412" s="18"/>
      <c r="F412" s="18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</row>
    <row r="413" spans="1:31" ht="12">
      <c r="A413" s="17"/>
      <c r="B413" s="17"/>
      <c r="C413" s="17"/>
      <c r="D413" s="17"/>
      <c r="E413" s="18"/>
      <c r="F413" s="18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</row>
    <row r="414" spans="1:31" ht="12">
      <c r="A414" s="17"/>
      <c r="B414" s="17"/>
      <c r="C414" s="17"/>
      <c r="D414" s="17"/>
      <c r="E414" s="18"/>
      <c r="F414" s="18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</row>
    <row r="415" spans="1:31" ht="12">
      <c r="A415" s="17"/>
      <c r="B415" s="17"/>
      <c r="C415" s="17"/>
      <c r="D415" s="17"/>
      <c r="E415" s="18"/>
      <c r="F415" s="18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</row>
    <row r="416" spans="1:31" ht="12">
      <c r="A416" s="17"/>
      <c r="B416" s="17"/>
      <c r="C416" s="17"/>
      <c r="D416" s="17"/>
      <c r="E416" s="18"/>
      <c r="F416" s="18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</row>
    <row r="417" spans="1:31" ht="12">
      <c r="A417" s="17"/>
      <c r="B417" s="17"/>
      <c r="C417" s="17"/>
      <c r="D417" s="17"/>
      <c r="E417" s="18"/>
      <c r="F417" s="18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</row>
    <row r="418" spans="1:31" ht="12">
      <c r="A418" s="17"/>
      <c r="B418" s="17"/>
      <c r="C418" s="17"/>
      <c r="D418" s="17"/>
      <c r="E418" s="18"/>
      <c r="F418" s="18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</row>
    <row r="419" spans="1:31" ht="12">
      <c r="A419" s="17"/>
      <c r="B419" s="17"/>
      <c r="C419" s="17"/>
      <c r="D419" s="17"/>
      <c r="E419" s="18"/>
      <c r="F419" s="18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</row>
    <row r="420" spans="1:31" ht="12">
      <c r="A420" s="17"/>
      <c r="B420" s="17"/>
      <c r="C420" s="17"/>
      <c r="D420" s="17"/>
      <c r="E420" s="18"/>
      <c r="F420" s="18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</row>
    <row r="421" spans="1:31" ht="12">
      <c r="A421" s="17"/>
      <c r="B421" s="17"/>
      <c r="C421" s="17"/>
      <c r="D421" s="17"/>
      <c r="E421" s="18"/>
      <c r="F421" s="18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</row>
    <row r="422" spans="1:31" ht="12">
      <c r="A422" s="17"/>
      <c r="B422" s="17"/>
      <c r="C422" s="17"/>
      <c r="D422" s="17"/>
      <c r="E422" s="18"/>
      <c r="F422" s="18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</row>
    <row r="423" spans="1:31" ht="12">
      <c r="A423" s="17"/>
      <c r="B423" s="17"/>
      <c r="C423" s="17"/>
      <c r="D423" s="17"/>
      <c r="E423" s="18"/>
      <c r="F423" s="18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</row>
    <row r="424" spans="1:31" ht="12">
      <c r="A424" s="17"/>
      <c r="B424" s="17"/>
      <c r="C424" s="17"/>
      <c r="D424" s="17"/>
      <c r="E424" s="18"/>
      <c r="F424" s="18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</row>
    <row r="425" spans="1:31" ht="12">
      <c r="A425" s="17"/>
      <c r="B425" s="17"/>
      <c r="C425" s="17"/>
      <c r="D425" s="17"/>
      <c r="E425" s="18"/>
      <c r="F425" s="18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</row>
    <row r="426" spans="1:31" ht="12">
      <c r="A426" s="17"/>
      <c r="B426" s="17"/>
      <c r="C426" s="17"/>
      <c r="D426" s="17"/>
      <c r="E426" s="18"/>
      <c r="F426" s="18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</row>
    <row r="427" spans="1:31" ht="12">
      <c r="A427" s="17"/>
      <c r="B427" s="17"/>
      <c r="C427" s="17"/>
      <c r="D427" s="17"/>
      <c r="E427" s="18"/>
      <c r="F427" s="18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</row>
    <row r="428" spans="1:31" ht="12">
      <c r="A428" s="17"/>
      <c r="B428" s="17"/>
      <c r="C428" s="17"/>
      <c r="D428" s="17"/>
      <c r="E428" s="18"/>
      <c r="F428" s="18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</row>
    <row r="429" spans="1:31" ht="12">
      <c r="A429" s="17"/>
      <c r="B429" s="17"/>
      <c r="C429" s="17"/>
      <c r="D429" s="17"/>
      <c r="E429" s="18"/>
      <c r="F429" s="18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</row>
    <row r="430" spans="1:31" ht="12">
      <c r="A430" s="17"/>
      <c r="B430" s="17"/>
      <c r="C430" s="17"/>
      <c r="D430" s="17"/>
      <c r="E430" s="18"/>
      <c r="F430" s="18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</row>
    <row r="431" spans="1:31" ht="12">
      <c r="A431" s="17"/>
      <c r="B431" s="17"/>
      <c r="C431" s="17"/>
      <c r="D431" s="17"/>
      <c r="E431" s="18"/>
      <c r="F431" s="18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</row>
    <row r="432" spans="1:31" ht="12">
      <c r="A432" s="17"/>
      <c r="B432" s="17"/>
      <c r="C432" s="17"/>
      <c r="D432" s="17"/>
      <c r="E432" s="18"/>
      <c r="F432" s="18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</row>
    <row r="433" spans="1:31" ht="12">
      <c r="A433" s="17"/>
      <c r="B433" s="17"/>
      <c r="C433" s="17"/>
      <c r="D433" s="17"/>
      <c r="E433" s="18"/>
      <c r="F433" s="18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</row>
    <row r="434" spans="1:31" ht="12">
      <c r="A434" s="17"/>
      <c r="B434" s="17"/>
      <c r="C434" s="17"/>
      <c r="D434" s="17"/>
      <c r="E434" s="18"/>
      <c r="F434" s="18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</row>
    <row r="435" spans="1:31" ht="12">
      <c r="A435" s="17"/>
      <c r="B435" s="17"/>
      <c r="C435" s="17"/>
      <c r="D435" s="17"/>
      <c r="E435" s="18"/>
      <c r="F435" s="18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</row>
    <row r="436" spans="1:31" ht="12">
      <c r="A436" s="17"/>
      <c r="B436" s="17"/>
      <c r="C436" s="17"/>
      <c r="D436" s="17"/>
      <c r="E436" s="18"/>
      <c r="F436" s="18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</row>
    <row r="437" spans="1:31" ht="12">
      <c r="A437" s="17"/>
      <c r="B437" s="17"/>
      <c r="C437" s="17"/>
      <c r="D437" s="17"/>
      <c r="E437" s="18"/>
      <c r="F437" s="18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</row>
    <row r="438" spans="1:31" ht="12">
      <c r="A438" s="17"/>
      <c r="B438" s="17"/>
      <c r="C438" s="17"/>
      <c r="D438" s="17"/>
      <c r="E438" s="18"/>
      <c r="F438" s="18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</row>
    <row r="439" spans="1:31" ht="12">
      <c r="A439" s="17"/>
      <c r="B439" s="17"/>
      <c r="C439" s="17"/>
      <c r="D439" s="17"/>
      <c r="E439" s="18"/>
      <c r="F439" s="18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</row>
    <row r="440" spans="1:31" ht="12">
      <c r="A440" s="17"/>
      <c r="B440" s="17"/>
      <c r="C440" s="17"/>
      <c r="D440" s="17"/>
      <c r="E440" s="18"/>
      <c r="F440" s="18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</row>
    <row r="441" spans="1:31" ht="12">
      <c r="A441" s="17"/>
      <c r="B441" s="17"/>
      <c r="C441" s="17"/>
      <c r="D441" s="17"/>
      <c r="E441" s="18"/>
      <c r="F441" s="18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</row>
    <row r="442" spans="1:31" ht="12">
      <c r="A442" s="17"/>
      <c r="B442" s="17"/>
      <c r="C442" s="17"/>
      <c r="D442" s="17"/>
      <c r="E442" s="18"/>
      <c r="F442" s="18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</row>
    <row r="443" spans="1:31" ht="12">
      <c r="A443" s="17"/>
      <c r="B443" s="17"/>
      <c r="C443" s="17"/>
      <c r="D443" s="17"/>
      <c r="E443" s="18"/>
      <c r="F443" s="18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</row>
    <row r="444" spans="1:31" ht="12">
      <c r="A444" s="17"/>
      <c r="B444" s="17"/>
      <c r="C444" s="17"/>
      <c r="D444" s="17"/>
      <c r="E444" s="18"/>
      <c r="F444" s="18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</row>
    <row r="445" spans="1:31" ht="12">
      <c r="A445" s="17"/>
      <c r="B445" s="17"/>
      <c r="C445" s="17"/>
      <c r="D445" s="17"/>
      <c r="E445" s="18"/>
      <c r="F445" s="18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</row>
    <row r="446" spans="1:31" ht="12">
      <c r="A446" s="17"/>
      <c r="B446" s="17"/>
      <c r="C446" s="17"/>
      <c r="D446" s="17"/>
      <c r="E446" s="18"/>
      <c r="F446" s="18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</row>
    <row r="447" spans="1:31" ht="12">
      <c r="A447" s="17"/>
      <c r="B447" s="17"/>
      <c r="C447" s="17"/>
      <c r="D447" s="17"/>
      <c r="E447" s="18"/>
      <c r="F447" s="18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</row>
    <row r="448" spans="1:31" ht="12">
      <c r="A448" s="17"/>
      <c r="B448" s="17"/>
      <c r="C448" s="17"/>
      <c r="D448" s="17"/>
      <c r="E448" s="18"/>
      <c r="F448" s="18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</row>
    <row r="449" spans="1:31" ht="12">
      <c r="A449" s="17"/>
      <c r="B449" s="17"/>
      <c r="C449" s="17"/>
      <c r="D449" s="17"/>
      <c r="E449" s="18"/>
      <c r="F449" s="18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</row>
    <row r="450" spans="1:31" ht="12">
      <c r="A450" s="17"/>
      <c r="B450" s="17"/>
      <c r="C450" s="17"/>
      <c r="D450" s="17"/>
      <c r="E450" s="18"/>
      <c r="F450" s="18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</row>
    <row r="451" spans="1:31" ht="12">
      <c r="A451" s="17"/>
      <c r="B451" s="17"/>
      <c r="C451" s="17"/>
      <c r="D451" s="17"/>
      <c r="E451" s="18"/>
      <c r="F451" s="18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</row>
    <row r="452" spans="1:31" ht="12">
      <c r="A452" s="17"/>
      <c r="B452" s="17"/>
      <c r="C452" s="17"/>
      <c r="D452" s="17"/>
      <c r="E452" s="18"/>
      <c r="F452" s="18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</row>
    <row r="453" spans="1:31" ht="12">
      <c r="A453" s="17"/>
      <c r="B453" s="17"/>
      <c r="C453" s="17"/>
      <c r="D453" s="17"/>
      <c r="E453" s="18"/>
      <c r="F453" s="18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</row>
    <row r="454" spans="1:31" ht="12">
      <c r="A454" s="17"/>
      <c r="B454" s="17"/>
      <c r="C454" s="17"/>
      <c r="D454" s="17"/>
      <c r="E454" s="18"/>
      <c r="F454" s="18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</row>
    <row r="455" spans="1:31" ht="12">
      <c r="A455" s="17"/>
      <c r="B455" s="17"/>
      <c r="C455" s="17"/>
      <c r="D455" s="17"/>
      <c r="E455" s="18"/>
      <c r="F455" s="18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</row>
    <row r="456" spans="1:31" ht="12">
      <c r="A456" s="17"/>
      <c r="B456" s="17"/>
      <c r="C456" s="17"/>
      <c r="D456" s="17"/>
      <c r="E456" s="18"/>
      <c r="F456" s="18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</row>
    <row r="457" spans="1:31" ht="12">
      <c r="A457" s="17"/>
      <c r="B457" s="17"/>
      <c r="C457" s="17"/>
      <c r="D457" s="17"/>
      <c r="E457" s="18"/>
      <c r="F457" s="18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</row>
    <row r="458" spans="1:31" ht="12">
      <c r="A458" s="17"/>
      <c r="B458" s="17"/>
      <c r="C458" s="17"/>
      <c r="D458" s="17"/>
      <c r="E458" s="18"/>
      <c r="F458" s="18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</row>
    <row r="459" spans="1:31" ht="12">
      <c r="A459" s="17"/>
      <c r="B459" s="17"/>
      <c r="C459" s="17"/>
      <c r="D459" s="17"/>
      <c r="E459" s="18"/>
      <c r="F459" s="18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</row>
    <row r="460" spans="1:31" ht="12">
      <c r="A460" s="17"/>
      <c r="B460" s="17"/>
      <c r="C460" s="17"/>
      <c r="D460" s="17"/>
      <c r="E460" s="18"/>
      <c r="F460" s="18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</row>
    <row r="461" spans="1:31" ht="12">
      <c r="A461" s="17"/>
      <c r="B461" s="17"/>
      <c r="C461" s="17"/>
      <c r="D461" s="17"/>
      <c r="E461" s="18"/>
      <c r="F461" s="18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</row>
    <row r="462" spans="1:31" ht="12">
      <c r="A462" s="17"/>
      <c r="B462" s="17"/>
      <c r="C462" s="17"/>
      <c r="D462" s="17"/>
      <c r="E462" s="18"/>
      <c r="F462" s="18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</row>
    <row r="463" spans="1:31" ht="12">
      <c r="A463" s="17"/>
      <c r="B463" s="17"/>
      <c r="C463" s="17"/>
      <c r="D463" s="17"/>
      <c r="E463" s="18"/>
      <c r="F463" s="18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</row>
    <row r="464" spans="1:31" ht="12">
      <c r="A464" s="17"/>
      <c r="B464" s="17"/>
      <c r="C464" s="17"/>
      <c r="D464" s="17"/>
      <c r="E464" s="18"/>
      <c r="F464" s="18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</row>
    <row r="465" spans="1:31" ht="12">
      <c r="A465" s="17"/>
      <c r="B465" s="17"/>
      <c r="C465" s="17"/>
      <c r="D465" s="17"/>
      <c r="E465" s="18"/>
      <c r="F465" s="18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</row>
    <row r="466" spans="1:31" ht="12">
      <c r="A466" s="17"/>
      <c r="B466" s="17"/>
      <c r="C466" s="17"/>
      <c r="D466" s="17"/>
      <c r="E466" s="18"/>
      <c r="F466" s="18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</row>
    <row r="467" spans="1:31" ht="12">
      <c r="A467" s="17"/>
      <c r="B467" s="17"/>
      <c r="C467" s="17"/>
      <c r="D467" s="17"/>
      <c r="E467" s="18"/>
      <c r="F467" s="18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</row>
    <row r="468" spans="1:31" ht="12">
      <c r="A468" s="17"/>
      <c r="B468" s="17"/>
      <c r="C468" s="17"/>
      <c r="D468" s="17"/>
      <c r="E468" s="18"/>
      <c r="F468" s="18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</row>
    <row r="469" spans="1:31" ht="12">
      <c r="A469" s="17"/>
      <c r="B469" s="17"/>
      <c r="C469" s="17"/>
      <c r="D469" s="17"/>
      <c r="E469" s="18"/>
      <c r="F469" s="18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</row>
    <row r="470" spans="1:31" ht="12">
      <c r="A470" s="17"/>
      <c r="B470" s="17"/>
      <c r="C470" s="17"/>
      <c r="D470" s="17"/>
      <c r="E470" s="18"/>
      <c r="F470" s="18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</row>
    <row r="471" spans="1:31" ht="12">
      <c r="A471" s="17"/>
      <c r="B471" s="17"/>
      <c r="C471" s="17"/>
      <c r="D471" s="17"/>
      <c r="E471" s="18"/>
      <c r="F471" s="18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</row>
    <row r="472" spans="1:31" ht="12">
      <c r="A472" s="17"/>
      <c r="B472" s="17"/>
      <c r="C472" s="17"/>
      <c r="D472" s="17"/>
      <c r="E472" s="18"/>
      <c r="F472" s="18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</row>
    <row r="473" spans="1:31" ht="12">
      <c r="A473" s="17"/>
      <c r="B473" s="17"/>
      <c r="C473" s="17"/>
      <c r="D473" s="17"/>
      <c r="E473" s="18"/>
      <c r="F473" s="18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</row>
    <row r="474" spans="1:31" ht="12">
      <c r="A474" s="17"/>
      <c r="B474" s="17"/>
      <c r="C474" s="17"/>
      <c r="D474" s="17"/>
      <c r="E474" s="18"/>
      <c r="F474" s="18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</row>
    <row r="475" spans="1:31" ht="12">
      <c r="A475" s="17"/>
      <c r="B475" s="17"/>
      <c r="C475" s="17"/>
      <c r="D475" s="17"/>
      <c r="E475" s="18"/>
      <c r="F475" s="18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</row>
    <row r="476" spans="1:31" ht="12">
      <c r="A476" s="17"/>
      <c r="B476" s="17"/>
      <c r="C476" s="17"/>
      <c r="D476" s="17"/>
      <c r="E476" s="18"/>
      <c r="F476" s="18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</row>
    <row r="477" spans="1:31" ht="12">
      <c r="A477" s="17"/>
      <c r="B477" s="17"/>
      <c r="C477" s="17"/>
      <c r="D477" s="17"/>
      <c r="E477" s="18"/>
      <c r="F477" s="18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</row>
    <row r="478" spans="1:31" ht="12">
      <c r="A478" s="17"/>
      <c r="B478" s="17"/>
      <c r="C478" s="17"/>
      <c r="D478" s="17"/>
      <c r="E478" s="18"/>
      <c r="F478" s="18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</row>
    <row r="479" spans="1:31" ht="12">
      <c r="A479" s="17"/>
      <c r="B479" s="17"/>
      <c r="C479" s="17"/>
      <c r="D479" s="17"/>
      <c r="E479" s="18"/>
      <c r="F479" s="18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</row>
    <row r="480" spans="1:31" ht="12">
      <c r="A480" s="17"/>
      <c r="B480" s="17"/>
      <c r="C480" s="17"/>
      <c r="D480" s="17"/>
      <c r="E480" s="18"/>
      <c r="F480" s="18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</row>
    <row r="481" spans="1:31" ht="12">
      <c r="A481" s="17"/>
      <c r="B481" s="17"/>
      <c r="C481" s="17"/>
      <c r="D481" s="17"/>
      <c r="E481" s="18"/>
      <c r="F481" s="18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</row>
    <row r="482" spans="1:31" ht="12">
      <c r="A482" s="17"/>
      <c r="B482" s="17"/>
      <c r="C482" s="17"/>
      <c r="D482" s="17"/>
      <c r="E482" s="18"/>
      <c r="F482" s="18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</row>
    <row r="483" spans="1:31" ht="12">
      <c r="A483" s="17"/>
      <c r="B483" s="17"/>
      <c r="C483" s="17"/>
      <c r="D483" s="17"/>
      <c r="E483" s="18"/>
      <c r="F483" s="18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</row>
    <row r="484" spans="1:31" ht="12">
      <c r="A484" s="17"/>
      <c r="B484" s="17"/>
      <c r="C484" s="17"/>
      <c r="D484" s="17"/>
      <c r="E484" s="18"/>
      <c r="F484" s="18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</row>
    <row r="485" spans="1:31" ht="12">
      <c r="A485" s="17"/>
      <c r="B485" s="17"/>
      <c r="C485" s="17"/>
      <c r="D485" s="17"/>
      <c r="E485" s="18"/>
      <c r="F485" s="18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</row>
    <row r="486" spans="1:31" ht="12">
      <c r="A486" s="17"/>
      <c r="B486" s="17"/>
      <c r="C486" s="17"/>
      <c r="D486" s="17"/>
      <c r="E486" s="18"/>
      <c r="F486" s="18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</row>
    <row r="487" spans="1:31" ht="12">
      <c r="A487" s="17"/>
      <c r="B487" s="17"/>
      <c r="C487" s="17"/>
      <c r="D487" s="17"/>
      <c r="E487" s="18"/>
      <c r="F487" s="18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</row>
    <row r="488" spans="1:31" ht="12">
      <c r="A488" s="17"/>
      <c r="B488" s="17"/>
      <c r="C488" s="17"/>
      <c r="D488" s="17"/>
      <c r="E488" s="18"/>
      <c r="F488" s="18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</row>
    <row r="489" spans="1:31" ht="12">
      <c r="A489" s="17"/>
      <c r="B489" s="17"/>
      <c r="C489" s="17"/>
      <c r="D489" s="17"/>
      <c r="E489" s="18"/>
      <c r="F489" s="18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</row>
    <row r="490" spans="1:31" ht="12">
      <c r="A490" s="17"/>
      <c r="B490" s="17"/>
      <c r="C490" s="17"/>
      <c r="D490" s="17"/>
      <c r="E490" s="18"/>
      <c r="F490" s="18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</row>
    <row r="491" spans="1:31" ht="12">
      <c r="A491" s="17"/>
      <c r="B491" s="17"/>
      <c r="C491" s="17"/>
      <c r="D491" s="17"/>
      <c r="E491" s="18"/>
      <c r="F491" s="18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</row>
    <row r="492" spans="1:31" ht="12">
      <c r="A492" s="17"/>
      <c r="B492" s="17"/>
      <c r="C492" s="17"/>
      <c r="D492" s="17"/>
      <c r="E492" s="18"/>
      <c r="F492" s="18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</row>
    <row r="493" spans="1:31" ht="12">
      <c r="A493" s="17"/>
      <c r="B493" s="17"/>
      <c r="C493" s="17"/>
      <c r="D493" s="17"/>
      <c r="E493" s="18"/>
      <c r="F493" s="18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</row>
    <row r="494" spans="1:31" ht="12">
      <c r="A494" s="17"/>
      <c r="B494" s="17"/>
      <c r="C494" s="17"/>
      <c r="D494" s="17"/>
      <c r="E494" s="18"/>
      <c r="F494" s="18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</row>
    <row r="495" spans="1:31" ht="12">
      <c r="A495" s="17"/>
      <c r="B495" s="17"/>
      <c r="C495" s="17"/>
      <c r="D495" s="17"/>
      <c r="E495" s="18"/>
      <c r="F495" s="18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</row>
    <row r="496" spans="1:31" ht="12">
      <c r="A496" s="17"/>
      <c r="B496" s="17"/>
      <c r="C496" s="17"/>
      <c r="D496" s="17"/>
      <c r="E496" s="18"/>
      <c r="F496" s="18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</row>
    <row r="497" spans="1:31" ht="12">
      <c r="A497" s="17"/>
      <c r="B497" s="17"/>
      <c r="C497" s="17"/>
      <c r="D497" s="17"/>
      <c r="E497" s="18"/>
      <c r="F497" s="18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</row>
    <row r="498" spans="1:31" ht="12">
      <c r="A498" s="17"/>
      <c r="B498" s="17"/>
      <c r="C498" s="17"/>
      <c r="D498" s="17"/>
      <c r="E498" s="18"/>
      <c r="F498" s="18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</row>
    <row r="499" spans="1:31" ht="12">
      <c r="A499" s="17"/>
      <c r="B499" s="17"/>
      <c r="C499" s="17"/>
      <c r="D499" s="17"/>
      <c r="E499" s="18"/>
      <c r="F499" s="18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</row>
    <row r="500" spans="1:31" ht="12">
      <c r="A500" s="17"/>
      <c r="B500" s="17"/>
      <c r="C500" s="17"/>
      <c r="D500" s="17"/>
      <c r="E500" s="18"/>
      <c r="F500" s="18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</row>
    <row r="501" spans="1:31" ht="12">
      <c r="A501" s="17"/>
      <c r="B501" s="17"/>
      <c r="C501" s="17"/>
      <c r="D501" s="17"/>
      <c r="E501" s="18"/>
      <c r="F501" s="18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</row>
    <row r="502" spans="1:31" ht="12">
      <c r="A502" s="17"/>
      <c r="B502" s="17"/>
      <c r="C502" s="17"/>
      <c r="D502" s="17"/>
      <c r="E502" s="18"/>
      <c r="F502" s="18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</row>
    <row r="503" spans="1:31" ht="12">
      <c r="A503" s="17"/>
      <c r="B503" s="17"/>
      <c r="C503" s="17"/>
      <c r="D503" s="17"/>
      <c r="E503" s="18"/>
      <c r="F503" s="18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</row>
    <row r="504" spans="1:31" ht="12">
      <c r="A504" s="17"/>
      <c r="B504" s="17"/>
      <c r="C504" s="17"/>
      <c r="D504" s="17"/>
      <c r="E504" s="18"/>
      <c r="F504" s="18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</row>
    <row r="505" spans="1:31" ht="12">
      <c r="A505" s="17"/>
      <c r="B505" s="17"/>
      <c r="C505" s="17"/>
      <c r="D505" s="17"/>
      <c r="E505" s="18"/>
      <c r="F505" s="18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</row>
    <row r="506" spans="1:31" ht="12">
      <c r="A506" s="17"/>
      <c r="B506" s="17"/>
      <c r="C506" s="17"/>
      <c r="D506" s="17"/>
      <c r="E506" s="18"/>
      <c r="F506" s="18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</row>
    <row r="507" spans="1:31" ht="12">
      <c r="A507" s="17"/>
      <c r="B507" s="17"/>
      <c r="C507" s="17"/>
      <c r="D507" s="17"/>
      <c r="E507" s="18"/>
      <c r="F507" s="18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</row>
    <row r="508" spans="1:31" ht="12">
      <c r="A508" s="17"/>
      <c r="B508" s="17"/>
      <c r="C508" s="17"/>
      <c r="D508" s="17"/>
      <c r="E508" s="18"/>
      <c r="F508" s="18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</row>
    <row r="509" spans="1:31" ht="12">
      <c r="A509" s="17"/>
      <c r="B509" s="17"/>
      <c r="C509" s="17"/>
      <c r="D509" s="17"/>
      <c r="E509" s="18"/>
      <c r="F509" s="18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</row>
    <row r="510" spans="1:31" ht="12">
      <c r="A510" s="17"/>
      <c r="B510" s="17"/>
      <c r="C510" s="17"/>
      <c r="D510" s="17"/>
      <c r="E510" s="18"/>
      <c r="F510" s="18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</row>
    <row r="511" spans="1:31" ht="12">
      <c r="A511" s="17"/>
      <c r="B511" s="17"/>
      <c r="C511" s="17"/>
      <c r="D511" s="17"/>
      <c r="E511" s="18"/>
      <c r="F511" s="18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</row>
    <row r="512" spans="1:31" ht="12">
      <c r="A512" s="17"/>
      <c r="B512" s="17"/>
      <c r="C512" s="17"/>
      <c r="D512" s="17"/>
      <c r="E512" s="18"/>
      <c r="F512" s="18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</row>
    <row r="513" spans="1:31" ht="12">
      <c r="A513" s="17"/>
      <c r="B513" s="17"/>
      <c r="C513" s="17"/>
      <c r="D513" s="17"/>
      <c r="E513" s="18"/>
      <c r="F513" s="18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</row>
    <row r="514" spans="1:31" ht="12">
      <c r="A514" s="17"/>
      <c r="B514" s="17"/>
      <c r="C514" s="17"/>
      <c r="D514" s="17"/>
      <c r="E514" s="18"/>
      <c r="F514" s="18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</row>
    <row r="515" spans="1:31" ht="12">
      <c r="A515" s="17"/>
      <c r="B515" s="17"/>
      <c r="C515" s="17"/>
      <c r="D515" s="17"/>
      <c r="E515" s="18"/>
      <c r="F515" s="18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</row>
    <row r="516" spans="1:31" ht="12">
      <c r="A516" s="17"/>
      <c r="B516" s="17"/>
      <c r="C516" s="17"/>
      <c r="D516" s="17"/>
      <c r="E516" s="18"/>
      <c r="F516" s="18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</row>
    <row r="517" spans="1:31" ht="12">
      <c r="A517" s="17"/>
      <c r="B517" s="17"/>
      <c r="C517" s="17"/>
      <c r="D517" s="17"/>
      <c r="E517" s="18"/>
      <c r="F517" s="18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</row>
    <row r="518" spans="1:31" ht="12">
      <c r="A518" s="17"/>
      <c r="B518" s="17"/>
      <c r="C518" s="17"/>
      <c r="D518" s="17"/>
      <c r="E518" s="18"/>
      <c r="F518" s="18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</row>
    <row r="519" spans="1:31" ht="12">
      <c r="A519" s="17"/>
      <c r="B519" s="17"/>
      <c r="C519" s="17"/>
      <c r="D519" s="17"/>
      <c r="E519" s="18"/>
      <c r="F519" s="18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</row>
    <row r="520" spans="1:31" ht="12">
      <c r="A520" s="17"/>
      <c r="B520" s="17"/>
      <c r="C520" s="17"/>
      <c r="D520" s="17"/>
      <c r="E520" s="18"/>
      <c r="F520" s="18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</row>
    <row r="521" spans="1:31" ht="12">
      <c r="A521" s="17"/>
      <c r="B521" s="17"/>
      <c r="C521" s="17"/>
      <c r="D521" s="17"/>
      <c r="E521" s="18"/>
      <c r="F521" s="18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</row>
    <row r="522" spans="1:31" ht="12">
      <c r="A522" s="17"/>
      <c r="B522" s="17"/>
      <c r="C522" s="17"/>
      <c r="D522" s="17"/>
      <c r="E522" s="18"/>
      <c r="F522" s="18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</row>
    <row r="523" spans="1:31" ht="12">
      <c r="A523" s="17"/>
      <c r="B523" s="17"/>
      <c r="C523" s="17"/>
      <c r="D523" s="17"/>
      <c r="E523" s="18"/>
      <c r="F523" s="18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</row>
    <row r="524" spans="1:31" ht="12">
      <c r="A524" s="17"/>
      <c r="B524" s="17"/>
      <c r="C524" s="17"/>
      <c r="D524" s="17"/>
      <c r="E524" s="18"/>
      <c r="F524" s="18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</row>
    <row r="525" spans="1:31" ht="12">
      <c r="A525" s="17"/>
      <c r="B525" s="17"/>
      <c r="C525" s="17"/>
      <c r="D525" s="17"/>
      <c r="E525" s="18"/>
      <c r="F525" s="18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</row>
    <row r="526" spans="1:31" ht="12">
      <c r="A526" s="17"/>
      <c r="B526" s="17"/>
      <c r="C526" s="17"/>
      <c r="D526" s="17"/>
      <c r="E526" s="18"/>
      <c r="F526" s="18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</row>
    <row r="527" spans="1:31" ht="12">
      <c r="A527" s="17"/>
      <c r="B527" s="17"/>
      <c r="C527" s="17"/>
      <c r="D527" s="17"/>
      <c r="E527" s="18"/>
      <c r="F527" s="18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</row>
    <row r="528" spans="1:31" ht="12">
      <c r="A528" s="17"/>
      <c r="B528" s="17"/>
      <c r="C528" s="17"/>
      <c r="D528" s="17"/>
      <c r="E528" s="18"/>
      <c r="F528" s="18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</row>
  </sheetData>
  <sheetProtection password="CC65" sheet="1"/>
  <mergeCells count="877">
    <mergeCell ref="E92:F92"/>
    <mergeCell ref="G93:J93"/>
    <mergeCell ref="AB1:AE1"/>
    <mergeCell ref="D1:AA1"/>
    <mergeCell ref="V2:W2"/>
    <mergeCell ref="E94:F94"/>
    <mergeCell ref="G94:J94"/>
    <mergeCell ref="K94:M94"/>
    <mergeCell ref="N94:P94"/>
    <mergeCell ref="W92:Y92"/>
    <mergeCell ref="G91:J91"/>
    <mergeCell ref="G92:J92"/>
    <mergeCell ref="Z93:AB93"/>
    <mergeCell ref="AC92:AE92"/>
    <mergeCell ref="T89:V89"/>
    <mergeCell ref="Q93:S93"/>
    <mergeCell ref="N91:P91"/>
    <mergeCell ref="K91:M91"/>
    <mergeCell ref="K92:M92"/>
    <mergeCell ref="N92:P92"/>
    <mergeCell ref="E95:J95"/>
    <mergeCell ref="K95:M95"/>
    <mergeCell ref="Z90:AB90"/>
    <mergeCell ref="AC93:AE93"/>
    <mergeCell ref="E93:F93"/>
    <mergeCell ref="N95:P95"/>
    <mergeCell ref="K90:M90"/>
    <mergeCell ref="AC91:AE91"/>
    <mergeCell ref="K93:M93"/>
    <mergeCell ref="N93:P93"/>
    <mergeCell ref="A86:D90"/>
    <mergeCell ref="E86:F86"/>
    <mergeCell ref="A91:D95"/>
    <mergeCell ref="E90:J90"/>
    <mergeCell ref="G88:J88"/>
    <mergeCell ref="G87:J87"/>
    <mergeCell ref="G89:J89"/>
    <mergeCell ref="E89:F89"/>
    <mergeCell ref="E91:F91"/>
    <mergeCell ref="E87:F87"/>
    <mergeCell ref="N82:P82"/>
    <mergeCell ref="N84:P84"/>
    <mergeCell ref="Q89:S89"/>
    <mergeCell ref="N85:P85"/>
    <mergeCell ref="N86:P86"/>
    <mergeCell ref="N89:P89"/>
    <mergeCell ref="N83:P83"/>
    <mergeCell ref="Q82:S82"/>
    <mergeCell ref="Q86:S86"/>
    <mergeCell ref="Q83:S83"/>
    <mergeCell ref="N90:P90"/>
    <mergeCell ref="K88:M88"/>
    <mergeCell ref="N88:P88"/>
    <mergeCell ref="Q90:S90"/>
    <mergeCell ref="Q84:S84"/>
    <mergeCell ref="Q88:S88"/>
    <mergeCell ref="Q87:S87"/>
    <mergeCell ref="Q85:S85"/>
    <mergeCell ref="N87:P87"/>
    <mergeCell ref="E61:F61"/>
    <mergeCell ref="T84:V84"/>
    <mergeCell ref="E88:F88"/>
    <mergeCell ref="A71:D85"/>
    <mergeCell ref="E78:F78"/>
    <mergeCell ref="E85:J85"/>
    <mergeCell ref="G80:J80"/>
    <mergeCell ref="E82:F82"/>
    <mergeCell ref="E80:F80"/>
    <mergeCell ref="E84:F84"/>
    <mergeCell ref="K62:M62"/>
    <mergeCell ref="N63:P63"/>
    <mergeCell ref="E83:F83"/>
    <mergeCell ref="G67:J67"/>
    <mergeCell ref="A61:D63"/>
    <mergeCell ref="E62:F62"/>
    <mergeCell ref="A66:D70"/>
    <mergeCell ref="E67:F67"/>
    <mergeCell ref="E66:F66"/>
    <mergeCell ref="A64:D65"/>
    <mergeCell ref="G69:J69"/>
    <mergeCell ref="G68:J68"/>
    <mergeCell ref="E68:F68"/>
    <mergeCell ref="E72:F72"/>
    <mergeCell ref="G71:J71"/>
    <mergeCell ref="E71:F71"/>
    <mergeCell ref="E70:J70"/>
    <mergeCell ref="E69:F69"/>
    <mergeCell ref="G58:J58"/>
    <mergeCell ref="N58:P58"/>
    <mergeCell ref="G72:J72"/>
    <mergeCell ref="E59:F59"/>
    <mergeCell ref="E54:F54"/>
    <mergeCell ref="G55:J55"/>
    <mergeCell ref="G57:J57"/>
    <mergeCell ref="K54:M54"/>
    <mergeCell ref="K56:M56"/>
    <mergeCell ref="N55:P55"/>
    <mergeCell ref="G52:J52"/>
    <mergeCell ref="E53:J53"/>
    <mergeCell ref="G54:J54"/>
    <mergeCell ref="G62:J62"/>
    <mergeCell ref="G61:J61"/>
    <mergeCell ref="N57:P57"/>
    <mergeCell ref="E55:F55"/>
    <mergeCell ref="G56:J56"/>
    <mergeCell ref="E57:F57"/>
    <mergeCell ref="E56:F56"/>
    <mergeCell ref="N61:P61"/>
    <mergeCell ref="N60:P60"/>
    <mergeCell ref="N56:P56"/>
    <mergeCell ref="K59:M59"/>
    <mergeCell ref="K55:M55"/>
    <mergeCell ref="K58:M58"/>
    <mergeCell ref="K57:M57"/>
    <mergeCell ref="N59:P59"/>
    <mergeCell ref="G86:J86"/>
    <mergeCell ref="N62:P62"/>
    <mergeCell ref="N66:P66"/>
    <mergeCell ref="K60:M60"/>
    <mergeCell ref="K61:M61"/>
    <mergeCell ref="K63:M63"/>
    <mergeCell ref="K66:M66"/>
    <mergeCell ref="K64:M65"/>
    <mergeCell ref="N64:P65"/>
    <mergeCell ref="G83:J83"/>
    <mergeCell ref="K75:M75"/>
    <mergeCell ref="G82:J82"/>
    <mergeCell ref="K89:M89"/>
    <mergeCell ref="K82:M82"/>
    <mergeCell ref="G84:J84"/>
    <mergeCell ref="K87:M87"/>
    <mergeCell ref="K86:M86"/>
    <mergeCell ref="K83:M83"/>
    <mergeCell ref="K85:M85"/>
    <mergeCell ref="K84:M84"/>
    <mergeCell ref="K68:M68"/>
    <mergeCell ref="K72:M72"/>
    <mergeCell ref="K71:M71"/>
    <mergeCell ref="K69:M69"/>
    <mergeCell ref="K70:M70"/>
    <mergeCell ref="N72:P72"/>
    <mergeCell ref="N70:P70"/>
    <mergeCell ref="N69:P69"/>
    <mergeCell ref="N68:P68"/>
    <mergeCell ref="N67:P67"/>
    <mergeCell ref="N81:P81"/>
    <mergeCell ref="N78:P78"/>
    <mergeCell ref="K76:M76"/>
    <mergeCell ref="K80:M80"/>
    <mergeCell ref="N80:P80"/>
    <mergeCell ref="K77:M77"/>
    <mergeCell ref="K81:M81"/>
    <mergeCell ref="N77:P77"/>
    <mergeCell ref="N73:P73"/>
    <mergeCell ref="Q72:S72"/>
    <mergeCell ref="Q73:S73"/>
    <mergeCell ref="Q68:S68"/>
    <mergeCell ref="N71:P71"/>
    <mergeCell ref="N76:P76"/>
    <mergeCell ref="N75:P75"/>
    <mergeCell ref="N74:P74"/>
    <mergeCell ref="Q74:S74"/>
    <mergeCell ref="T58:V58"/>
    <mergeCell ref="Q59:S59"/>
    <mergeCell ref="Q60:S60"/>
    <mergeCell ref="Q51:S51"/>
    <mergeCell ref="Q54:S54"/>
    <mergeCell ref="Q56:S56"/>
    <mergeCell ref="Q57:S57"/>
    <mergeCell ref="Q52:S52"/>
    <mergeCell ref="Q53:S53"/>
    <mergeCell ref="Q55:S55"/>
    <mergeCell ref="Q58:S58"/>
    <mergeCell ref="Q64:S65"/>
    <mergeCell ref="Q71:S71"/>
    <mergeCell ref="Q69:S69"/>
    <mergeCell ref="Q61:S61"/>
    <mergeCell ref="Q63:S63"/>
    <mergeCell ref="Q62:S62"/>
    <mergeCell ref="Q66:S66"/>
    <mergeCell ref="Q70:S70"/>
    <mergeCell ref="Q67:S67"/>
    <mergeCell ref="W71:Y71"/>
    <mergeCell ref="W70:Y70"/>
    <mergeCell ref="T71:V71"/>
    <mergeCell ref="T69:V69"/>
    <mergeCell ref="T68:V68"/>
    <mergeCell ref="W67:Y67"/>
    <mergeCell ref="T70:V70"/>
    <mergeCell ref="AC42:AE42"/>
    <mergeCell ref="W46:Y46"/>
    <mergeCell ref="W45:Y45"/>
    <mergeCell ref="W47:Y47"/>
    <mergeCell ref="W43:Y43"/>
    <mergeCell ref="Z42:AB42"/>
    <mergeCell ref="AC43:AE43"/>
    <mergeCell ref="AC44:AE44"/>
    <mergeCell ref="Z43:AB43"/>
    <mergeCell ref="Z47:AB47"/>
    <mergeCell ref="Q50:S50"/>
    <mergeCell ref="T48:V48"/>
    <mergeCell ref="T47:V47"/>
    <mergeCell ref="T50:V50"/>
    <mergeCell ref="Q48:S48"/>
    <mergeCell ref="Q49:S49"/>
    <mergeCell ref="T49:V49"/>
    <mergeCell ref="AC45:AE45"/>
    <mergeCell ref="AC46:AE46"/>
    <mergeCell ref="Z45:AB45"/>
    <mergeCell ref="W44:Y44"/>
    <mergeCell ref="Z46:AB46"/>
    <mergeCell ref="Z44:AB44"/>
    <mergeCell ref="Q38:S38"/>
    <mergeCell ref="T38:V38"/>
    <mergeCell ref="Q41:S41"/>
    <mergeCell ref="T39:V39"/>
    <mergeCell ref="Q40:S40"/>
    <mergeCell ref="T41:V41"/>
    <mergeCell ref="AC38:AE38"/>
    <mergeCell ref="Z38:AB38"/>
    <mergeCell ref="AC41:AE41"/>
    <mergeCell ref="AC39:AE39"/>
    <mergeCell ref="AC40:AE40"/>
    <mergeCell ref="Z36:AB36"/>
    <mergeCell ref="Z39:AB39"/>
    <mergeCell ref="Z40:AB40"/>
    <mergeCell ref="Z41:AB41"/>
    <mergeCell ref="AC30:AE30"/>
    <mergeCell ref="Z37:AB37"/>
    <mergeCell ref="Z35:AB35"/>
    <mergeCell ref="W36:Y36"/>
    <mergeCell ref="AC36:AE36"/>
    <mergeCell ref="AC37:AE37"/>
    <mergeCell ref="AC31:AE31"/>
    <mergeCell ref="Z31:AB31"/>
    <mergeCell ref="AC35:AE35"/>
    <mergeCell ref="AC33:AE33"/>
    <mergeCell ref="Q37:S37"/>
    <mergeCell ref="T37:V37"/>
    <mergeCell ref="Q39:S39"/>
    <mergeCell ref="AC32:AE32"/>
    <mergeCell ref="Z32:AB32"/>
    <mergeCell ref="AC34:AE34"/>
    <mergeCell ref="Z34:AB34"/>
    <mergeCell ref="Z33:AB33"/>
    <mergeCell ref="W34:Y34"/>
    <mergeCell ref="T33:V33"/>
    <mergeCell ref="Q35:S35"/>
    <mergeCell ref="T36:V36"/>
    <mergeCell ref="G44:J44"/>
    <mergeCell ref="K40:M40"/>
    <mergeCell ref="G41:J41"/>
    <mergeCell ref="K41:M41"/>
    <mergeCell ref="N37:P37"/>
    <mergeCell ref="K36:M36"/>
    <mergeCell ref="T35:V35"/>
    <mergeCell ref="Q36:S36"/>
    <mergeCell ref="Q42:S42"/>
    <mergeCell ref="Q47:S47"/>
    <mergeCell ref="N43:P43"/>
    <mergeCell ref="N42:P42"/>
    <mergeCell ref="K45:M45"/>
    <mergeCell ref="N45:P45"/>
    <mergeCell ref="Q43:S43"/>
    <mergeCell ref="Q45:S45"/>
    <mergeCell ref="Q44:S44"/>
    <mergeCell ref="Q46:S46"/>
    <mergeCell ref="N48:P48"/>
    <mergeCell ref="N50:P50"/>
    <mergeCell ref="N47:P47"/>
    <mergeCell ref="G46:J46"/>
    <mergeCell ref="N49:P49"/>
    <mergeCell ref="G50:J50"/>
    <mergeCell ref="K50:M50"/>
    <mergeCell ref="G49:J49"/>
    <mergeCell ref="K46:M46"/>
    <mergeCell ref="G47:J47"/>
    <mergeCell ref="N53:P53"/>
    <mergeCell ref="N52:P52"/>
    <mergeCell ref="K37:M37"/>
    <mergeCell ref="N44:P44"/>
    <mergeCell ref="K42:M42"/>
    <mergeCell ref="K39:M39"/>
    <mergeCell ref="K43:M43"/>
    <mergeCell ref="K44:M44"/>
    <mergeCell ref="N41:P41"/>
    <mergeCell ref="N46:P46"/>
    <mergeCell ref="N40:P40"/>
    <mergeCell ref="N36:P36"/>
    <mergeCell ref="N38:P38"/>
    <mergeCell ref="N54:P54"/>
    <mergeCell ref="K47:M47"/>
    <mergeCell ref="N51:P51"/>
    <mergeCell ref="K48:M48"/>
    <mergeCell ref="K49:M49"/>
    <mergeCell ref="K51:M51"/>
    <mergeCell ref="K53:M53"/>
    <mergeCell ref="N35:P35"/>
    <mergeCell ref="N31:P31"/>
    <mergeCell ref="N39:P39"/>
    <mergeCell ref="K38:M38"/>
    <mergeCell ref="N33:P33"/>
    <mergeCell ref="N32:P32"/>
    <mergeCell ref="K31:M31"/>
    <mergeCell ref="K33:M33"/>
    <mergeCell ref="K32:M32"/>
    <mergeCell ref="T25:V25"/>
    <mergeCell ref="T26:V26"/>
    <mergeCell ref="K34:M34"/>
    <mergeCell ref="N34:P34"/>
    <mergeCell ref="Q34:S34"/>
    <mergeCell ref="T34:V34"/>
    <mergeCell ref="Q32:S32"/>
    <mergeCell ref="Q33:S33"/>
    <mergeCell ref="K29:M29"/>
    <mergeCell ref="K30:M30"/>
    <mergeCell ref="Q25:S25"/>
    <mergeCell ref="N25:P25"/>
    <mergeCell ref="Q23:S23"/>
    <mergeCell ref="Q24:S24"/>
    <mergeCell ref="N23:P23"/>
    <mergeCell ref="N26:P26"/>
    <mergeCell ref="N24:P24"/>
    <mergeCell ref="AC29:AE29"/>
    <mergeCell ref="N30:P30"/>
    <mergeCell ref="T24:V24"/>
    <mergeCell ref="N28:P28"/>
    <mergeCell ref="N29:P29"/>
    <mergeCell ref="T30:V30"/>
    <mergeCell ref="Z29:AB29"/>
    <mergeCell ref="W29:Y29"/>
    <mergeCell ref="Z30:AB30"/>
    <mergeCell ref="Q26:S26"/>
    <mergeCell ref="Q27:S27"/>
    <mergeCell ref="AC21:AE21"/>
    <mergeCell ref="AC28:AE28"/>
    <mergeCell ref="AC26:AE26"/>
    <mergeCell ref="AC27:AE27"/>
    <mergeCell ref="AC24:AE24"/>
    <mergeCell ref="Z28:AB28"/>
    <mergeCell ref="W28:Y28"/>
    <mergeCell ref="AC25:AE25"/>
    <mergeCell ref="T23:V23"/>
    <mergeCell ref="T21:V21"/>
    <mergeCell ref="Z21:AB21"/>
    <mergeCell ref="Z20:AB20"/>
    <mergeCell ref="W31:Y31"/>
    <mergeCell ref="W30:Y30"/>
    <mergeCell ref="Z24:AB24"/>
    <mergeCell ref="W21:Y21"/>
    <mergeCell ref="W24:Y24"/>
    <mergeCell ref="W25:Y25"/>
    <mergeCell ref="Z27:AB27"/>
    <mergeCell ref="AC20:AE20"/>
    <mergeCell ref="W20:Y20"/>
    <mergeCell ref="T20:V20"/>
    <mergeCell ref="T17:V17"/>
    <mergeCell ref="Z17:AB17"/>
    <mergeCell ref="W18:Y18"/>
    <mergeCell ref="W19:Y19"/>
    <mergeCell ref="Z18:AB18"/>
    <mergeCell ref="Z19:AB19"/>
    <mergeCell ref="AC16:AE16"/>
    <mergeCell ref="AC15:AE15"/>
    <mergeCell ref="T19:V19"/>
    <mergeCell ref="T16:V16"/>
    <mergeCell ref="W17:Y17"/>
    <mergeCell ref="AC19:AE19"/>
    <mergeCell ref="T18:V18"/>
    <mergeCell ref="W16:Y16"/>
    <mergeCell ref="AC18:AE18"/>
    <mergeCell ref="AC17:AE17"/>
    <mergeCell ref="W15:Y15"/>
    <mergeCell ref="Z14:AB14"/>
    <mergeCell ref="Z15:AB15"/>
    <mergeCell ref="W10:Y10"/>
    <mergeCell ref="T10:V10"/>
    <mergeCell ref="AC14:AE14"/>
    <mergeCell ref="AC13:AE13"/>
    <mergeCell ref="Z11:AB11"/>
    <mergeCell ref="T14:V14"/>
    <mergeCell ref="V3:W3"/>
    <mergeCell ref="X3:AD3"/>
    <mergeCell ref="X2:AE2"/>
    <mergeCell ref="AC10:AE10"/>
    <mergeCell ref="AC8:AE8"/>
    <mergeCell ref="V4:W4"/>
    <mergeCell ref="Y4:Z4"/>
    <mergeCell ref="W7:Y7"/>
    <mergeCell ref="T5:AE5"/>
    <mergeCell ref="W6:Y6"/>
    <mergeCell ref="T9:V9"/>
    <mergeCell ref="Z8:AB8"/>
    <mergeCell ref="W8:Y8"/>
    <mergeCell ref="AC9:AE9"/>
    <mergeCell ref="W9:Y9"/>
    <mergeCell ref="Q12:S12"/>
    <mergeCell ref="T11:V11"/>
    <mergeCell ref="N12:P12"/>
    <mergeCell ref="K11:M11"/>
    <mergeCell ref="N11:P11"/>
    <mergeCell ref="N13:P13"/>
    <mergeCell ref="K12:M12"/>
    <mergeCell ref="K13:M13"/>
    <mergeCell ref="K5:M6"/>
    <mergeCell ref="K7:M7"/>
    <mergeCell ref="Q10:S10"/>
    <mergeCell ref="Q11:S11"/>
    <mergeCell ref="N7:P7"/>
    <mergeCell ref="N5:P6"/>
    <mergeCell ref="K9:M9"/>
    <mergeCell ref="N10:P10"/>
    <mergeCell ref="K8:M8"/>
    <mergeCell ref="N8:P8"/>
    <mergeCell ref="Q13:S13"/>
    <mergeCell ref="N14:P14"/>
    <mergeCell ref="Q14:S14"/>
    <mergeCell ref="N16:P16"/>
    <mergeCell ref="K16:M16"/>
    <mergeCell ref="Q15:S15"/>
    <mergeCell ref="K14:M14"/>
    <mergeCell ref="K15:M15"/>
    <mergeCell ref="N15:P15"/>
    <mergeCell ref="K20:M20"/>
    <mergeCell ref="N19:P19"/>
    <mergeCell ref="Q22:S22"/>
    <mergeCell ref="Q21:S21"/>
    <mergeCell ref="Q17:S17"/>
    <mergeCell ref="K17:M17"/>
    <mergeCell ref="K21:M21"/>
    <mergeCell ref="G24:J24"/>
    <mergeCell ref="K25:M25"/>
    <mergeCell ref="G18:J18"/>
    <mergeCell ref="G20:J20"/>
    <mergeCell ref="Q19:S19"/>
    <mergeCell ref="Q20:S20"/>
    <mergeCell ref="K19:M19"/>
    <mergeCell ref="Q18:S18"/>
    <mergeCell ref="K18:M18"/>
    <mergeCell ref="G25:J25"/>
    <mergeCell ref="N27:P27"/>
    <mergeCell ref="G26:J26"/>
    <mergeCell ref="G27:J27"/>
    <mergeCell ref="E21:F21"/>
    <mergeCell ref="K23:M23"/>
    <mergeCell ref="E25:F25"/>
    <mergeCell ref="G22:J22"/>
    <mergeCell ref="K24:M24"/>
    <mergeCell ref="G21:J21"/>
    <mergeCell ref="K22:M22"/>
    <mergeCell ref="K26:M26"/>
    <mergeCell ref="K35:M35"/>
    <mergeCell ref="G51:J51"/>
    <mergeCell ref="G43:J43"/>
    <mergeCell ref="K78:M78"/>
    <mergeCell ref="K27:M27"/>
    <mergeCell ref="K67:M67"/>
    <mergeCell ref="K74:M74"/>
    <mergeCell ref="K73:M73"/>
    <mergeCell ref="K52:M52"/>
    <mergeCell ref="G73:J73"/>
    <mergeCell ref="G81:J81"/>
    <mergeCell ref="E76:F76"/>
    <mergeCell ref="G78:J78"/>
    <mergeCell ref="G76:J76"/>
    <mergeCell ref="E77:F77"/>
    <mergeCell ref="E81:F81"/>
    <mergeCell ref="G77:J77"/>
    <mergeCell ref="E73:F73"/>
    <mergeCell ref="A96:D99"/>
    <mergeCell ref="E98:F98"/>
    <mergeCell ref="G75:J75"/>
    <mergeCell ref="E58:F58"/>
    <mergeCell ref="E74:F74"/>
    <mergeCell ref="G74:J74"/>
    <mergeCell ref="E75:F75"/>
    <mergeCell ref="E63:J63"/>
    <mergeCell ref="E64:J65"/>
    <mergeCell ref="G66:J66"/>
    <mergeCell ref="A1:C1"/>
    <mergeCell ref="A2:C2"/>
    <mergeCell ref="A3:C3"/>
    <mergeCell ref="D3:U3"/>
    <mergeCell ref="D2:E2"/>
    <mergeCell ref="R2:S2"/>
    <mergeCell ref="F2:H2"/>
    <mergeCell ref="I2:J2"/>
    <mergeCell ref="O2:P2"/>
    <mergeCell ref="L2:N2"/>
    <mergeCell ref="E99:J99"/>
    <mergeCell ref="G98:J98"/>
    <mergeCell ref="E96:F96"/>
    <mergeCell ref="E97:F97"/>
    <mergeCell ref="G97:J97"/>
    <mergeCell ref="G38:J38"/>
    <mergeCell ref="E48:F48"/>
    <mergeCell ref="E46:F46"/>
    <mergeCell ref="E49:F49"/>
    <mergeCell ref="G96:J96"/>
    <mergeCell ref="G28:J28"/>
    <mergeCell ref="E30:F30"/>
    <mergeCell ref="E34:J34"/>
    <mergeCell ref="G35:J35"/>
    <mergeCell ref="G36:J36"/>
    <mergeCell ref="E31:F31"/>
    <mergeCell ref="E47:F47"/>
    <mergeCell ref="E45:F45"/>
    <mergeCell ref="E37:F37"/>
    <mergeCell ref="E27:F27"/>
    <mergeCell ref="E26:F26"/>
    <mergeCell ref="K28:M28"/>
    <mergeCell ref="G37:J37"/>
    <mergeCell ref="G40:J40"/>
    <mergeCell ref="E40:F40"/>
    <mergeCell ref="E44:F44"/>
    <mergeCell ref="E50:F50"/>
    <mergeCell ref="G30:J30"/>
    <mergeCell ref="E32:F32"/>
    <mergeCell ref="E35:F35"/>
    <mergeCell ref="G32:J32"/>
    <mergeCell ref="G33:J33"/>
    <mergeCell ref="G48:J48"/>
    <mergeCell ref="G45:J45"/>
    <mergeCell ref="G39:J39"/>
    <mergeCell ref="E41:F41"/>
    <mergeCell ref="A54:D60"/>
    <mergeCell ref="E60:J60"/>
    <mergeCell ref="G59:J59"/>
    <mergeCell ref="A35:D53"/>
    <mergeCell ref="E52:F52"/>
    <mergeCell ref="E51:F51"/>
    <mergeCell ref="G42:J42"/>
    <mergeCell ref="E42:F42"/>
    <mergeCell ref="E36:F36"/>
    <mergeCell ref="E39:F39"/>
    <mergeCell ref="E17:F17"/>
    <mergeCell ref="G17:J17"/>
    <mergeCell ref="G16:J16"/>
    <mergeCell ref="E16:F16"/>
    <mergeCell ref="E38:F38"/>
    <mergeCell ref="E43:F43"/>
    <mergeCell ref="G19:J19"/>
    <mergeCell ref="E24:F24"/>
    <mergeCell ref="E20:F20"/>
    <mergeCell ref="G31:J31"/>
    <mergeCell ref="G13:J13"/>
    <mergeCell ref="E15:J15"/>
    <mergeCell ref="G29:J29"/>
    <mergeCell ref="E23:F23"/>
    <mergeCell ref="E28:F28"/>
    <mergeCell ref="E19:F19"/>
    <mergeCell ref="E22:F22"/>
    <mergeCell ref="E29:F29"/>
    <mergeCell ref="G23:J23"/>
    <mergeCell ref="E18:F18"/>
    <mergeCell ref="A7:D15"/>
    <mergeCell ref="E8:F8"/>
    <mergeCell ref="E7:F7"/>
    <mergeCell ref="G10:J10"/>
    <mergeCell ref="G9:J9"/>
    <mergeCell ref="E14:F14"/>
    <mergeCell ref="G14:J14"/>
    <mergeCell ref="E10:F10"/>
    <mergeCell ref="G11:J11"/>
    <mergeCell ref="E13:F13"/>
    <mergeCell ref="A16:D34"/>
    <mergeCell ref="E33:F33"/>
    <mergeCell ref="A5:D6"/>
    <mergeCell ref="G12:J12"/>
    <mergeCell ref="E11:F11"/>
    <mergeCell ref="G7:J7"/>
    <mergeCell ref="G8:J8"/>
    <mergeCell ref="E12:F12"/>
    <mergeCell ref="E5:J6"/>
    <mergeCell ref="E9:F9"/>
    <mergeCell ref="K10:M10"/>
    <mergeCell ref="AC7:AE7"/>
    <mergeCell ref="AC6:AE6"/>
    <mergeCell ref="T6:V6"/>
    <mergeCell ref="Z7:AB7"/>
    <mergeCell ref="Z6:AB6"/>
    <mergeCell ref="Q5:S6"/>
    <mergeCell ref="Q8:S8"/>
    <mergeCell ref="T7:V7"/>
    <mergeCell ref="T8:V8"/>
    <mergeCell ref="Q7:S7"/>
    <mergeCell ref="AC23:AE23"/>
    <mergeCell ref="AC12:AE12"/>
    <mergeCell ref="AC11:AE11"/>
    <mergeCell ref="W23:Y23"/>
    <mergeCell ref="Z22:AB22"/>
    <mergeCell ref="Z23:AB23"/>
    <mergeCell ref="W22:Y22"/>
    <mergeCell ref="W13:Y13"/>
    <mergeCell ref="W11:Y11"/>
    <mergeCell ref="N9:P9"/>
    <mergeCell ref="AC22:AE22"/>
    <mergeCell ref="N22:P22"/>
    <mergeCell ref="N18:P18"/>
    <mergeCell ref="N20:P20"/>
    <mergeCell ref="T13:V13"/>
    <mergeCell ref="N17:P17"/>
    <mergeCell ref="Q16:S16"/>
    <mergeCell ref="T22:V22"/>
    <mergeCell ref="N21:P21"/>
    <mergeCell ref="Z16:AB16"/>
    <mergeCell ref="W14:Y14"/>
    <mergeCell ref="W12:Y12"/>
    <mergeCell ref="Z12:AB12"/>
    <mergeCell ref="Z13:AB13"/>
    <mergeCell ref="Q9:S9"/>
    <mergeCell ref="T15:V15"/>
    <mergeCell ref="Z9:AB9"/>
    <mergeCell ref="Z10:AB10"/>
    <mergeCell ref="T12:V12"/>
    <mergeCell ref="W38:Y38"/>
    <mergeCell ref="Z26:AB26"/>
    <mergeCell ref="W27:Y27"/>
    <mergeCell ref="W26:Y26"/>
    <mergeCell ref="Z25:AB25"/>
    <mergeCell ref="Q31:S31"/>
    <mergeCell ref="T31:V31"/>
    <mergeCell ref="Q30:S30"/>
    <mergeCell ref="Q28:S28"/>
    <mergeCell ref="Q29:S29"/>
    <mergeCell ref="T27:V27"/>
    <mergeCell ref="W32:Y32"/>
    <mergeCell ref="T32:V32"/>
    <mergeCell ref="W33:Y33"/>
    <mergeCell ref="W35:Y35"/>
    <mergeCell ref="W37:Y37"/>
    <mergeCell ref="T28:V28"/>
    <mergeCell ref="T29:V29"/>
    <mergeCell ref="W39:Y39"/>
    <mergeCell ref="W40:Y40"/>
    <mergeCell ref="W41:Y41"/>
    <mergeCell ref="W50:Y50"/>
    <mergeCell ref="T43:V43"/>
    <mergeCell ref="T40:V40"/>
    <mergeCell ref="W48:Y48"/>
    <mergeCell ref="W42:Y42"/>
    <mergeCell ref="T42:V42"/>
    <mergeCell ref="T44:V44"/>
    <mergeCell ref="W49:Y49"/>
    <mergeCell ref="T51:V51"/>
    <mergeCell ref="T46:V46"/>
    <mergeCell ref="T45:V45"/>
    <mergeCell ref="Z54:AB54"/>
    <mergeCell ref="Z55:AB55"/>
    <mergeCell ref="W51:Y51"/>
    <mergeCell ref="W53:Y53"/>
    <mergeCell ref="Z52:AB52"/>
    <mergeCell ref="Z51:AB51"/>
    <mergeCell ref="Z48:AB48"/>
    <mergeCell ref="AC57:AE57"/>
    <mergeCell ref="AC51:AE51"/>
    <mergeCell ref="AC52:AE52"/>
    <mergeCell ref="AC50:AE50"/>
    <mergeCell ref="AC53:AE53"/>
    <mergeCell ref="Z53:AB53"/>
    <mergeCell ref="Z49:AB49"/>
    <mergeCell ref="Z56:AB56"/>
    <mergeCell ref="Z50:AB50"/>
    <mergeCell ref="AC54:AE54"/>
    <mergeCell ref="AC55:AE55"/>
    <mergeCell ref="AC58:AE58"/>
    <mergeCell ref="AC47:AE47"/>
    <mergeCell ref="AC48:AE48"/>
    <mergeCell ref="AC49:AE49"/>
    <mergeCell ref="W62:Y62"/>
    <mergeCell ref="AC61:AE61"/>
    <mergeCell ref="Z58:AB58"/>
    <mergeCell ref="AC56:AE56"/>
    <mergeCell ref="Z57:AB57"/>
    <mergeCell ref="W56:Y56"/>
    <mergeCell ref="AC59:AE59"/>
    <mergeCell ref="W58:Y58"/>
    <mergeCell ref="W61:Y61"/>
    <mergeCell ref="Z59:AB59"/>
    <mergeCell ref="AC60:AE60"/>
    <mergeCell ref="Z60:AB60"/>
    <mergeCell ref="AC63:AE63"/>
    <mergeCell ref="Z65:AB65"/>
    <mergeCell ref="Z62:AB62"/>
    <mergeCell ref="AC62:AE62"/>
    <mergeCell ref="Z61:AB61"/>
    <mergeCell ref="W63:Y63"/>
    <mergeCell ref="W66:Y66"/>
    <mergeCell ref="W65:Y65"/>
    <mergeCell ref="Z66:AB66"/>
    <mergeCell ref="T64:AE64"/>
    <mergeCell ref="Z63:AB63"/>
    <mergeCell ref="AC65:AE65"/>
    <mergeCell ref="T63:V63"/>
    <mergeCell ref="T65:V65"/>
    <mergeCell ref="Z68:AB68"/>
    <mergeCell ref="AC70:AE70"/>
    <mergeCell ref="T66:V66"/>
    <mergeCell ref="AC66:AE66"/>
    <mergeCell ref="T67:V67"/>
    <mergeCell ref="W68:Y68"/>
    <mergeCell ref="W69:Y69"/>
    <mergeCell ref="AC78:AE78"/>
    <mergeCell ref="Z77:AB77"/>
    <mergeCell ref="Z67:AB67"/>
    <mergeCell ref="AC72:AE72"/>
    <mergeCell ref="Z72:AB72"/>
    <mergeCell ref="AC67:AE67"/>
    <mergeCell ref="AC68:AE68"/>
    <mergeCell ref="Z70:AB70"/>
    <mergeCell ref="AC71:AE71"/>
    <mergeCell ref="AC69:AE69"/>
    <mergeCell ref="AC74:AE74"/>
    <mergeCell ref="Z76:AB76"/>
    <mergeCell ref="AC76:AE76"/>
    <mergeCell ref="AC75:AE75"/>
    <mergeCell ref="AC73:AE73"/>
    <mergeCell ref="Z75:AB75"/>
    <mergeCell ref="Z74:AB74"/>
    <mergeCell ref="W77:Y77"/>
    <mergeCell ref="AC77:AE77"/>
    <mergeCell ref="AC82:AE82"/>
    <mergeCell ref="Z84:AB84"/>
    <mergeCell ref="AC81:AE81"/>
    <mergeCell ref="Z81:AB81"/>
    <mergeCell ref="Z80:AB80"/>
    <mergeCell ref="AC83:AE83"/>
    <mergeCell ref="AC80:AE80"/>
    <mergeCell ref="AC84:AE84"/>
    <mergeCell ref="W97:Y97"/>
    <mergeCell ref="Z91:AB91"/>
    <mergeCell ref="Z88:AB88"/>
    <mergeCell ref="AC87:AE87"/>
    <mergeCell ref="AC94:AE94"/>
    <mergeCell ref="AC95:AE95"/>
    <mergeCell ref="Z94:AB94"/>
    <mergeCell ref="W95:Y95"/>
    <mergeCell ref="Z97:AB97"/>
    <mergeCell ref="AC88:AE88"/>
    <mergeCell ref="AC90:AE90"/>
    <mergeCell ref="AC86:AE86"/>
    <mergeCell ref="AC89:AE89"/>
    <mergeCell ref="Z89:AB89"/>
    <mergeCell ref="W90:Y90"/>
    <mergeCell ref="AC96:AE96"/>
    <mergeCell ref="Z95:AB95"/>
    <mergeCell ref="Z92:AB92"/>
    <mergeCell ref="AC85:AE85"/>
    <mergeCell ref="Z86:AB86"/>
    <mergeCell ref="Z85:AB85"/>
    <mergeCell ref="AC97:AE97"/>
    <mergeCell ref="Z96:AB96"/>
    <mergeCell ref="W57:Y57"/>
    <mergeCell ref="Z78:AB78"/>
    <mergeCell ref="W89:Y89"/>
    <mergeCell ref="Z83:AB83"/>
    <mergeCell ref="W72:Y72"/>
    <mergeCell ref="T54:V54"/>
    <mergeCell ref="W52:Y52"/>
    <mergeCell ref="T55:V55"/>
    <mergeCell ref="T53:V53"/>
    <mergeCell ref="W55:Y55"/>
    <mergeCell ref="W54:Y54"/>
    <mergeCell ref="T52:V52"/>
    <mergeCell ref="T56:V56"/>
    <mergeCell ref="T57:V57"/>
    <mergeCell ref="Z69:AB69"/>
    <mergeCell ref="Z71:AB71"/>
    <mergeCell ref="Z73:AB73"/>
    <mergeCell ref="W76:Y76"/>
    <mergeCell ref="T60:V60"/>
    <mergeCell ref="T62:V62"/>
    <mergeCell ref="T59:V59"/>
    <mergeCell ref="T61:V61"/>
    <mergeCell ref="Z82:AB82"/>
    <mergeCell ref="W88:Y88"/>
    <mergeCell ref="W86:Y86"/>
    <mergeCell ref="W84:Y84"/>
    <mergeCell ref="Z87:AB87"/>
    <mergeCell ref="W59:Y59"/>
    <mergeCell ref="W60:Y60"/>
    <mergeCell ref="W73:Y73"/>
    <mergeCell ref="Z79:AB79"/>
    <mergeCell ref="W87:Y87"/>
    <mergeCell ref="T82:V82"/>
    <mergeCell ref="T96:V96"/>
    <mergeCell ref="T94:V94"/>
    <mergeCell ref="W83:Y83"/>
    <mergeCell ref="W85:Y85"/>
    <mergeCell ref="W91:Y91"/>
    <mergeCell ref="W96:Y96"/>
    <mergeCell ref="T83:V83"/>
    <mergeCell ref="T88:V88"/>
    <mergeCell ref="T87:V87"/>
    <mergeCell ref="Q97:S97"/>
    <mergeCell ref="Q96:S96"/>
    <mergeCell ref="T91:V91"/>
    <mergeCell ref="Q91:S91"/>
    <mergeCell ref="Q94:S94"/>
    <mergeCell ref="Q92:S92"/>
    <mergeCell ref="T92:V92"/>
    <mergeCell ref="T97:V97"/>
    <mergeCell ref="Q95:S95"/>
    <mergeCell ref="T95:V95"/>
    <mergeCell ref="T73:V73"/>
    <mergeCell ref="W81:Y81"/>
    <mergeCell ref="W78:Y78"/>
    <mergeCell ref="W74:Y74"/>
    <mergeCell ref="W75:Y75"/>
    <mergeCell ref="W80:Y80"/>
    <mergeCell ref="T76:V76"/>
    <mergeCell ref="W79:Y79"/>
    <mergeCell ref="T74:V74"/>
    <mergeCell ref="T77:V77"/>
    <mergeCell ref="T72:V72"/>
    <mergeCell ref="W94:Y94"/>
    <mergeCell ref="T85:V85"/>
    <mergeCell ref="W82:Y82"/>
    <mergeCell ref="T80:V80"/>
    <mergeCell ref="T75:V75"/>
    <mergeCell ref="T93:V93"/>
    <mergeCell ref="W93:Y93"/>
    <mergeCell ref="T86:V86"/>
    <mergeCell ref="T90:V90"/>
    <mergeCell ref="Q80:S80"/>
    <mergeCell ref="T78:V78"/>
    <mergeCell ref="Q81:S81"/>
    <mergeCell ref="T81:V81"/>
    <mergeCell ref="Q75:S75"/>
    <mergeCell ref="Q77:S77"/>
    <mergeCell ref="Q76:S76"/>
    <mergeCell ref="Q78:S78"/>
    <mergeCell ref="N105:P105"/>
    <mergeCell ref="K97:M97"/>
    <mergeCell ref="N96:P96"/>
    <mergeCell ref="N97:P97"/>
    <mergeCell ref="K98:M98"/>
    <mergeCell ref="K102:M102"/>
    <mergeCell ref="N99:P99"/>
    <mergeCell ref="N102:P102"/>
    <mergeCell ref="N98:P98"/>
    <mergeCell ref="K96:M96"/>
    <mergeCell ref="T102:V102"/>
    <mergeCell ref="A110:AE110"/>
    <mergeCell ref="AA106:AD106"/>
    <mergeCell ref="Q106:T106"/>
    <mergeCell ref="V106:Y106"/>
    <mergeCell ref="E105:J106"/>
    <mergeCell ref="K105:M105"/>
    <mergeCell ref="V105:Z105"/>
    <mergeCell ref="K106:M106"/>
    <mergeCell ref="N106:P106"/>
    <mergeCell ref="AA105:AE105"/>
    <mergeCell ref="Q105:U105"/>
    <mergeCell ref="AC99:AE99"/>
    <mergeCell ref="E102:J102"/>
    <mergeCell ref="T99:V99"/>
    <mergeCell ref="K99:M99"/>
    <mergeCell ref="Q102:S102"/>
    <mergeCell ref="AC102:AE102"/>
    <mergeCell ref="Z102:AB102"/>
    <mergeCell ref="W102:Y102"/>
    <mergeCell ref="AC98:AE98"/>
    <mergeCell ref="W98:Y98"/>
    <mergeCell ref="Z99:AB99"/>
    <mergeCell ref="Q99:S99"/>
    <mergeCell ref="W99:Y99"/>
    <mergeCell ref="Q98:S98"/>
    <mergeCell ref="Z98:AB98"/>
    <mergeCell ref="T98:V98"/>
    <mergeCell ref="AC79:AE79"/>
    <mergeCell ref="E79:F79"/>
    <mergeCell ref="G79:J79"/>
    <mergeCell ref="K79:M79"/>
    <mergeCell ref="N79:P79"/>
    <mergeCell ref="Q79:S79"/>
    <mergeCell ref="T79:V79"/>
  </mergeCells>
  <conditionalFormatting sqref="N61:P61 N7:P14 N16:P33 N35:P52 N54:P59 N66:P68 N93:P94 N71:P78 N80:P83">
    <cfRule type="cellIs" priority="1" dxfId="17" operator="greaterThan" stopIfTrue="1">
      <formula>$K7</formula>
    </cfRule>
  </conditionalFormatting>
  <printOptions/>
  <pageMargins left="0.4330708661417323" right="0.15748031496062992" top="0.3937007874015748" bottom="0.15748031496062992" header="0.1968503937007874" footer="0.15748031496062992"/>
  <pageSetup horizontalDpi="600" verticalDpi="600" orientation="portrait" paperSize="9" r:id="rId1"/>
  <headerFooter alignWithMargins="0">
    <oddFooter>&amp;C&amp;"MS UI Gothic,標準"&amp;10㈱毎日メディアサービス&amp;R&amp;"MS UI Gothic,標準"&amp;10&amp;P／&amp;N</oddFooter>
  </headerFooter>
  <rowBreaks count="1" manualBreakCount="1">
    <brk id="63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D72"/>
  <sheetViews>
    <sheetView showZeros="0" zoomScaleSheetLayoutView="65" zoomScalePageLayoutView="0" workbookViewId="0" topLeftCell="A1">
      <selection activeCell="A3" sqref="A3:C3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7" width="3.09765625" style="3" customWidth="1"/>
    <col min="28" max="16384" width="3.09765625" style="3" customWidth="1"/>
  </cols>
  <sheetData>
    <row r="1" spans="1:27" s="1" customFormat="1" ht="14.25">
      <c r="A1" s="632" t="s">
        <v>828</v>
      </c>
      <c r="B1" s="633"/>
      <c r="C1" s="634"/>
      <c r="D1" s="650" t="s">
        <v>1711</v>
      </c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2">
        <f>'申込書'!$A$1</f>
        <v>43435</v>
      </c>
      <c r="Y1" s="652"/>
      <c r="Z1" s="652"/>
      <c r="AA1" s="653"/>
    </row>
    <row r="2" spans="1:27" ht="20.25" customHeight="1">
      <c r="A2" s="635" t="s">
        <v>1712</v>
      </c>
      <c r="B2" s="636"/>
      <c r="C2" s="637"/>
      <c r="D2" s="628">
        <f>'申込書'!$A$3</f>
        <v>2018</v>
      </c>
      <c r="E2" s="629"/>
      <c r="F2" s="631">
        <f>'申込書'!$J$4</f>
        <v>43432</v>
      </c>
      <c r="G2" s="631"/>
      <c r="H2" s="645" t="str">
        <f>'申込書'!$L$4</f>
        <v>（水）</v>
      </c>
      <c r="I2" s="645"/>
      <c r="J2" s="135" t="s">
        <v>829</v>
      </c>
      <c r="K2" s="619">
        <f>'申込書'!$N$4</f>
        <v>43434</v>
      </c>
      <c r="L2" s="619"/>
      <c r="M2" s="619"/>
      <c r="N2" s="136" t="str">
        <f>'申込書'!$P$4</f>
        <v>（金）</v>
      </c>
      <c r="O2" s="137" t="s">
        <v>830</v>
      </c>
      <c r="P2" s="630">
        <f>'申込書'!$C$4</f>
        <v>43435</v>
      </c>
      <c r="Q2" s="630"/>
      <c r="R2" s="2" t="s">
        <v>831</v>
      </c>
      <c r="S2" s="138" t="s">
        <v>832</v>
      </c>
      <c r="T2" s="111" t="s">
        <v>833</v>
      </c>
      <c r="U2" s="620">
        <f>'申込書'!$C$7</f>
        <v>0</v>
      </c>
      <c r="V2" s="621"/>
      <c r="W2" s="621"/>
      <c r="X2" s="621"/>
      <c r="Y2" s="621"/>
      <c r="Z2" s="621"/>
      <c r="AA2" s="622"/>
    </row>
    <row r="3" spans="1:27" ht="20.25" customHeight="1">
      <c r="A3" s="638" t="s">
        <v>1709</v>
      </c>
      <c r="B3" s="639"/>
      <c r="C3" s="640"/>
      <c r="D3" s="641">
        <f>'申込書'!$C$5</f>
        <v>0</v>
      </c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3"/>
      <c r="T3" s="111" t="s">
        <v>1880</v>
      </c>
      <c r="U3" s="625">
        <f>'集計表'!$N$102</f>
        <v>0</v>
      </c>
      <c r="V3" s="625"/>
      <c r="W3" s="625"/>
      <c r="X3" s="625"/>
      <c r="Y3" s="625"/>
      <c r="Z3" s="625"/>
      <c r="AA3" s="4" t="s">
        <v>1714</v>
      </c>
    </row>
    <row r="4" spans="1:27" ht="13.5">
      <c r="A4" s="644" t="s">
        <v>1875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93"/>
      <c r="U4" s="624" t="s">
        <v>22</v>
      </c>
      <c r="V4" s="624"/>
      <c r="W4" s="19" t="s">
        <v>834</v>
      </c>
      <c r="X4" s="623">
        <f>T25</f>
        <v>0</v>
      </c>
      <c r="Y4" s="598"/>
      <c r="Z4" s="598"/>
      <c r="AA4" s="3" t="s">
        <v>835</v>
      </c>
    </row>
    <row r="5" spans="1:27" ht="12.75" customHeight="1">
      <c r="A5" s="20"/>
      <c r="B5" s="616" t="s">
        <v>836</v>
      </c>
      <c r="C5" s="617"/>
      <c r="D5" s="618"/>
      <c r="E5" s="92" t="s">
        <v>23</v>
      </c>
      <c r="F5" s="104" t="s">
        <v>24</v>
      </c>
      <c r="G5" s="626" t="s">
        <v>837</v>
      </c>
      <c r="H5" s="617"/>
      <c r="I5" s="617"/>
      <c r="J5" s="617"/>
      <c r="K5" s="617"/>
      <c r="L5" s="617"/>
      <c r="M5" s="627"/>
      <c r="O5" s="21"/>
      <c r="P5" s="616" t="s">
        <v>838</v>
      </c>
      <c r="Q5" s="617"/>
      <c r="R5" s="618"/>
      <c r="S5" s="106" t="s">
        <v>23</v>
      </c>
      <c r="T5" s="104" t="s">
        <v>24</v>
      </c>
      <c r="U5" s="626" t="s">
        <v>837</v>
      </c>
      <c r="V5" s="617"/>
      <c r="W5" s="617"/>
      <c r="X5" s="617"/>
      <c r="Y5" s="617"/>
      <c r="Z5" s="617"/>
      <c r="AA5" s="627"/>
    </row>
    <row r="6" spans="1:28" ht="12.75" customHeight="1">
      <c r="A6" s="600" t="s">
        <v>839</v>
      </c>
      <c r="B6" s="606" t="s">
        <v>840</v>
      </c>
      <c r="C6" s="607"/>
      <c r="D6" s="608"/>
      <c r="E6" s="86">
        <v>510</v>
      </c>
      <c r="F6" s="108"/>
      <c r="G6" s="586" t="s">
        <v>841</v>
      </c>
      <c r="H6" s="587"/>
      <c r="I6" s="587"/>
      <c r="J6" s="587"/>
      <c r="K6" s="587"/>
      <c r="L6" s="587"/>
      <c r="M6" s="588"/>
      <c r="N6" s="130"/>
      <c r="O6" s="600" t="s">
        <v>842</v>
      </c>
      <c r="P6" s="606" t="s">
        <v>843</v>
      </c>
      <c r="Q6" s="607"/>
      <c r="R6" s="608"/>
      <c r="S6" s="86">
        <v>310</v>
      </c>
      <c r="T6" s="108"/>
      <c r="U6" s="586" t="s">
        <v>1082</v>
      </c>
      <c r="V6" s="587"/>
      <c r="W6" s="587"/>
      <c r="X6" s="587"/>
      <c r="Y6" s="587"/>
      <c r="Z6" s="587"/>
      <c r="AA6" s="588"/>
      <c r="AB6" s="130"/>
    </row>
    <row r="7" spans="1:28" ht="12.75" customHeight="1">
      <c r="A7" s="601"/>
      <c r="B7" s="583" t="s">
        <v>25</v>
      </c>
      <c r="C7" s="584"/>
      <c r="D7" s="585"/>
      <c r="E7" s="78">
        <v>200</v>
      </c>
      <c r="F7" s="105"/>
      <c r="G7" s="580" t="s">
        <v>26</v>
      </c>
      <c r="H7" s="581"/>
      <c r="I7" s="581"/>
      <c r="J7" s="581"/>
      <c r="K7" s="581"/>
      <c r="L7" s="581"/>
      <c r="M7" s="582"/>
      <c r="N7" s="130"/>
      <c r="O7" s="601"/>
      <c r="P7" s="22" t="s">
        <v>28</v>
      </c>
      <c r="Q7" s="23"/>
      <c r="R7" s="24"/>
      <c r="S7" s="78">
        <v>450</v>
      </c>
      <c r="T7" s="105"/>
      <c r="U7" s="580" t="s">
        <v>1083</v>
      </c>
      <c r="V7" s="581"/>
      <c r="W7" s="581"/>
      <c r="X7" s="581"/>
      <c r="Y7" s="581"/>
      <c r="Z7" s="581"/>
      <c r="AA7" s="582"/>
      <c r="AB7" s="130"/>
    </row>
    <row r="8" spans="1:28" ht="12.75" customHeight="1">
      <c r="A8" s="601"/>
      <c r="B8" s="583" t="s">
        <v>27</v>
      </c>
      <c r="C8" s="584"/>
      <c r="D8" s="585"/>
      <c r="E8" s="78">
        <v>500</v>
      </c>
      <c r="F8" s="105"/>
      <c r="G8" s="580" t="s">
        <v>1867</v>
      </c>
      <c r="H8" s="581"/>
      <c r="I8" s="581"/>
      <c r="J8" s="581"/>
      <c r="K8" s="581"/>
      <c r="L8" s="581"/>
      <c r="M8" s="582"/>
      <c r="N8" s="130"/>
      <c r="O8" s="601"/>
      <c r="P8" s="22" t="s">
        <v>845</v>
      </c>
      <c r="Q8" s="23"/>
      <c r="R8" s="24"/>
      <c r="S8" s="78">
        <v>430</v>
      </c>
      <c r="T8" s="105"/>
      <c r="U8" s="580" t="s">
        <v>1084</v>
      </c>
      <c r="V8" s="581"/>
      <c r="W8" s="581"/>
      <c r="X8" s="581"/>
      <c r="Y8" s="581"/>
      <c r="Z8" s="581"/>
      <c r="AA8" s="582"/>
      <c r="AB8" s="130"/>
    </row>
    <row r="9" spans="1:28" ht="12.75" customHeight="1">
      <c r="A9" s="601"/>
      <c r="B9" s="583" t="s">
        <v>844</v>
      </c>
      <c r="C9" s="584"/>
      <c r="D9" s="585"/>
      <c r="E9" s="78">
        <v>510</v>
      </c>
      <c r="F9" s="105"/>
      <c r="G9" s="580" t="s">
        <v>1067</v>
      </c>
      <c r="H9" s="581"/>
      <c r="I9" s="581"/>
      <c r="J9" s="581"/>
      <c r="K9" s="581"/>
      <c r="L9" s="581"/>
      <c r="M9" s="582"/>
      <c r="N9" s="130"/>
      <c r="O9" s="601"/>
      <c r="P9" s="22" t="s">
        <v>847</v>
      </c>
      <c r="Q9" s="23"/>
      <c r="R9" s="24"/>
      <c r="S9" s="78">
        <v>300</v>
      </c>
      <c r="T9" s="105"/>
      <c r="U9" s="580" t="s">
        <v>1085</v>
      </c>
      <c r="V9" s="581"/>
      <c r="W9" s="581"/>
      <c r="X9" s="581"/>
      <c r="Y9" s="581"/>
      <c r="Z9" s="581"/>
      <c r="AA9" s="582"/>
      <c r="AB9" s="130"/>
    </row>
    <row r="10" spans="1:28" ht="12.75" customHeight="1">
      <c r="A10" s="601"/>
      <c r="B10" s="583" t="s">
        <v>846</v>
      </c>
      <c r="C10" s="584"/>
      <c r="D10" s="585"/>
      <c r="E10" s="78">
        <v>680</v>
      </c>
      <c r="F10" s="105"/>
      <c r="G10" s="580" t="s">
        <v>1068</v>
      </c>
      <c r="H10" s="581"/>
      <c r="I10" s="581"/>
      <c r="J10" s="581"/>
      <c r="K10" s="581"/>
      <c r="L10" s="581"/>
      <c r="M10" s="582"/>
      <c r="N10" s="130"/>
      <c r="O10" s="601"/>
      <c r="P10" s="22" t="s">
        <v>30</v>
      </c>
      <c r="Q10" s="23"/>
      <c r="R10" s="24"/>
      <c r="S10" s="78">
        <v>420</v>
      </c>
      <c r="T10" s="105"/>
      <c r="U10" s="580" t="s">
        <v>1086</v>
      </c>
      <c r="V10" s="581"/>
      <c r="W10" s="581"/>
      <c r="X10" s="581"/>
      <c r="Y10" s="581"/>
      <c r="Z10" s="581"/>
      <c r="AA10" s="582"/>
      <c r="AB10" s="130"/>
    </row>
    <row r="11" spans="1:28" ht="12.75" customHeight="1">
      <c r="A11" s="601"/>
      <c r="B11" s="583" t="s">
        <v>29</v>
      </c>
      <c r="C11" s="584"/>
      <c r="D11" s="585"/>
      <c r="E11" s="78">
        <v>330</v>
      </c>
      <c r="F11" s="105"/>
      <c r="G11" s="580" t="s">
        <v>1069</v>
      </c>
      <c r="H11" s="581"/>
      <c r="I11" s="581"/>
      <c r="J11" s="581"/>
      <c r="K11" s="581"/>
      <c r="L11" s="581"/>
      <c r="M11" s="582"/>
      <c r="N11" s="130"/>
      <c r="O11" s="601"/>
      <c r="P11" s="22" t="s">
        <v>849</v>
      </c>
      <c r="Q11" s="23"/>
      <c r="R11" s="24"/>
      <c r="S11" s="78">
        <v>470</v>
      </c>
      <c r="T11" s="105"/>
      <c r="U11" s="580" t="s">
        <v>1087</v>
      </c>
      <c r="V11" s="581"/>
      <c r="W11" s="581"/>
      <c r="X11" s="581"/>
      <c r="Y11" s="581"/>
      <c r="Z11" s="581"/>
      <c r="AA11" s="582"/>
      <c r="AB11" s="130"/>
    </row>
    <row r="12" spans="1:28" ht="12.75" customHeight="1">
      <c r="A12" s="601"/>
      <c r="B12" s="583" t="s">
        <v>848</v>
      </c>
      <c r="C12" s="584"/>
      <c r="D12" s="585"/>
      <c r="E12" s="78">
        <v>500</v>
      </c>
      <c r="F12" s="105"/>
      <c r="G12" s="580" t="s">
        <v>1070</v>
      </c>
      <c r="H12" s="581"/>
      <c r="I12" s="581"/>
      <c r="J12" s="581"/>
      <c r="K12" s="581"/>
      <c r="L12" s="581"/>
      <c r="M12" s="582"/>
      <c r="N12" s="130"/>
      <c r="O12" s="601"/>
      <c r="P12" s="583" t="s">
        <v>850</v>
      </c>
      <c r="Q12" s="584"/>
      <c r="R12" s="585"/>
      <c r="S12" s="78">
        <v>310</v>
      </c>
      <c r="T12" s="78"/>
      <c r="U12" s="580" t="s">
        <v>851</v>
      </c>
      <c r="V12" s="581"/>
      <c r="W12" s="581"/>
      <c r="X12" s="581"/>
      <c r="Y12" s="581"/>
      <c r="Z12" s="581"/>
      <c r="AA12" s="582"/>
      <c r="AB12" s="130"/>
    </row>
    <row r="13" spans="1:28" ht="12.75" customHeight="1">
      <c r="A13" s="601"/>
      <c r="B13" s="594" t="s">
        <v>947</v>
      </c>
      <c r="C13" s="595"/>
      <c r="D13" s="596"/>
      <c r="E13" s="79">
        <v>560</v>
      </c>
      <c r="F13" s="109"/>
      <c r="G13" s="459" t="s">
        <v>1071</v>
      </c>
      <c r="H13" s="460"/>
      <c r="I13" s="460"/>
      <c r="J13" s="460"/>
      <c r="K13" s="460"/>
      <c r="L13" s="460"/>
      <c r="M13" s="590"/>
      <c r="N13" s="130"/>
      <c r="O13" s="601"/>
      <c r="P13" s="615"/>
      <c r="Q13" s="565"/>
      <c r="R13" s="566"/>
      <c r="S13" s="81"/>
      <c r="T13" s="89"/>
      <c r="U13" s="459"/>
      <c r="V13" s="460"/>
      <c r="W13" s="460"/>
      <c r="X13" s="460"/>
      <c r="Y13" s="460"/>
      <c r="Z13" s="460"/>
      <c r="AA13" s="590"/>
      <c r="AB13" s="130"/>
    </row>
    <row r="14" spans="1:28" ht="12.75" customHeight="1">
      <c r="A14" s="602"/>
      <c r="B14" s="589" t="s">
        <v>852</v>
      </c>
      <c r="C14" s="455"/>
      <c r="D14" s="456"/>
      <c r="E14" s="87">
        <f>SUM(E6:E13)</f>
        <v>3790</v>
      </c>
      <c r="F14" s="110">
        <f>SUM(F6:F13)</f>
        <v>0</v>
      </c>
      <c r="G14" s="646"/>
      <c r="H14" s="647"/>
      <c r="I14" s="647"/>
      <c r="J14" s="647"/>
      <c r="K14" s="647"/>
      <c r="L14" s="647"/>
      <c r="M14" s="648"/>
      <c r="N14" s="130"/>
      <c r="O14" s="602"/>
      <c r="P14" s="589" t="s">
        <v>32</v>
      </c>
      <c r="Q14" s="455"/>
      <c r="R14" s="456"/>
      <c r="S14" s="87">
        <f>SUM(S6:S13)</f>
        <v>2690</v>
      </c>
      <c r="T14" s="87">
        <f>SUM(T6:T13)</f>
        <v>0</v>
      </c>
      <c r="U14" s="597"/>
      <c r="V14" s="598"/>
      <c r="W14" s="598"/>
      <c r="X14" s="598"/>
      <c r="Y14" s="598"/>
      <c r="Z14" s="598"/>
      <c r="AA14" s="599"/>
      <c r="AB14" s="130"/>
    </row>
    <row r="15" spans="1:28" ht="12.75" customHeight="1">
      <c r="A15" s="600" t="s">
        <v>853</v>
      </c>
      <c r="B15" s="606" t="s">
        <v>854</v>
      </c>
      <c r="C15" s="607"/>
      <c r="D15" s="608"/>
      <c r="E15" s="86">
        <v>350</v>
      </c>
      <c r="F15" s="86"/>
      <c r="G15" s="586" t="s">
        <v>1072</v>
      </c>
      <c r="H15" s="587"/>
      <c r="I15" s="587"/>
      <c r="J15" s="587"/>
      <c r="K15" s="587"/>
      <c r="L15" s="587"/>
      <c r="M15" s="588"/>
      <c r="N15" s="130"/>
      <c r="O15" s="600" t="s">
        <v>856</v>
      </c>
      <c r="P15" s="606" t="s">
        <v>857</v>
      </c>
      <c r="Q15" s="607"/>
      <c r="R15" s="608"/>
      <c r="S15" s="86">
        <v>330</v>
      </c>
      <c r="T15" s="86"/>
      <c r="U15" s="586" t="s">
        <v>1088</v>
      </c>
      <c r="V15" s="587"/>
      <c r="W15" s="587"/>
      <c r="X15" s="587"/>
      <c r="Y15" s="587"/>
      <c r="Z15" s="587"/>
      <c r="AA15" s="588"/>
      <c r="AB15" s="130"/>
    </row>
    <row r="16" spans="1:28" ht="12.75" customHeight="1">
      <c r="A16" s="601"/>
      <c r="B16" s="583" t="s">
        <v>855</v>
      </c>
      <c r="C16" s="584"/>
      <c r="D16" s="585"/>
      <c r="E16" s="78">
        <v>240</v>
      </c>
      <c r="F16" s="78"/>
      <c r="G16" s="580" t="s">
        <v>1073</v>
      </c>
      <c r="H16" s="581"/>
      <c r="I16" s="581"/>
      <c r="J16" s="581"/>
      <c r="K16" s="581"/>
      <c r="L16" s="581"/>
      <c r="M16" s="582"/>
      <c r="N16" s="130"/>
      <c r="O16" s="601"/>
      <c r="P16" s="583" t="s">
        <v>859</v>
      </c>
      <c r="Q16" s="584"/>
      <c r="R16" s="585"/>
      <c r="S16" s="78">
        <v>370</v>
      </c>
      <c r="T16" s="78"/>
      <c r="U16" s="580" t="s">
        <v>1089</v>
      </c>
      <c r="V16" s="581"/>
      <c r="W16" s="581"/>
      <c r="X16" s="581"/>
      <c r="Y16" s="581"/>
      <c r="Z16" s="581"/>
      <c r="AA16" s="582"/>
      <c r="AB16" s="130"/>
    </row>
    <row r="17" spans="1:28" ht="12.75" customHeight="1">
      <c r="A17" s="601"/>
      <c r="B17" s="583" t="s">
        <v>858</v>
      </c>
      <c r="C17" s="584"/>
      <c r="D17" s="585"/>
      <c r="E17" s="78">
        <v>430</v>
      </c>
      <c r="F17" s="78"/>
      <c r="G17" s="580" t="s">
        <v>1074</v>
      </c>
      <c r="H17" s="581"/>
      <c r="I17" s="581"/>
      <c r="J17" s="581"/>
      <c r="K17" s="581"/>
      <c r="L17" s="581"/>
      <c r="M17" s="582"/>
      <c r="N17" s="130"/>
      <c r="O17" s="601"/>
      <c r="P17" s="583" t="s">
        <v>861</v>
      </c>
      <c r="Q17" s="584"/>
      <c r="R17" s="585"/>
      <c r="S17" s="78">
        <v>400</v>
      </c>
      <c r="T17" s="78"/>
      <c r="U17" s="580" t="s">
        <v>1090</v>
      </c>
      <c r="V17" s="581"/>
      <c r="W17" s="581"/>
      <c r="X17" s="581"/>
      <c r="Y17" s="581"/>
      <c r="Z17" s="581"/>
      <c r="AA17" s="582"/>
      <c r="AB17" s="130"/>
    </row>
    <row r="18" spans="1:28" ht="12.75" customHeight="1">
      <c r="A18" s="601"/>
      <c r="B18" s="583" t="s">
        <v>860</v>
      </c>
      <c r="C18" s="584"/>
      <c r="D18" s="585"/>
      <c r="E18" s="78">
        <v>220</v>
      </c>
      <c r="F18" s="78"/>
      <c r="G18" s="580" t="s">
        <v>1075</v>
      </c>
      <c r="H18" s="581"/>
      <c r="I18" s="581"/>
      <c r="J18" s="581"/>
      <c r="K18" s="581"/>
      <c r="L18" s="581"/>
      <c r="M18" s="582"/>
      <c r="N18" s="130"/>
      <c r="O18" s="601"/>
      <c r="P18" s="583" t="s">
        <v>862</v>
      </c>
      <c r="Q18" s="584"/>
      <c r="R18" s="585"/>
      <c r="S18" s="193">
        <v>350</v>
      </c>
      <c r="T18" s="78"/>
      <c r="U18" s="580" t="s">
        <v>1091</v>
      </c>
      <c r="V18" s="581"/>
      <c r="W18" s="581"/>
      <c r="X18" s="581"/>
      <c r="Y18" s="581"/>
      <c r="Z18" s="581"/>
      <c r="AA18" s="582"/>
      <c r="AB18" s="130"/>
    </row>
    <row r="19" spans="1:28" ht="12.75" customHeight="1">
      <c r="A19" s="601"/>
      <c r="B19" s="594"/>
      <c r="C19" s="595"/>
      <c r="D19" s="596"/>
      <c r="E19" s="79"/>
      <c r="F19" s="85"/>
      <c r="G19" s="459"/>
      <c r="H19" s="460"/>
      <c r="I19" s="460"/>
      <c r="J19" s="460"/>
      <c r="K19" s="460"/>
      <c r="L19" s="460"/>
      <c r="M19" s="590"/>
      <c r="N19" s="130"/>
      <c r="O19" s="601"/>
      <c r="P19" s="583" t="s">
        <v>863</v>
      </c>
      <c r="Q19" s="584"/>
      <c r="R19" s="585"/>
      <c r="S19" s="78">
        <v>180</v>
      </c>
      <c r="T19" s="78"/>
      <c r="U19" s="580" t="s">
        <v>1092</v>
      </c>
      <c r="V19" s="581"/>
      <c r="W19" s="581"/>
      <c r="X19" s="581"/>
      <c r="Y19" s="581"/>
      <c r="Z19" s="581"/>
      <c r="AA19" s="582"/>
      <c r="AB19" s="130"/>
    </row>
    <row r="20" spans="1:28" ht="12.75" customHeight="1">
      <c r="A20" s="602"/>
      <c r="B20" s="589" t="s">
        <v>32</v>
      </c>
      <c r="C20" s="455"/>
      <c r="D20" s="456"/>
      <c r="E20" s="87">
        <f>SUM(E15:E19)</f>
        <v>1240</v>
      </c>
      <c r="F20" s="87">
        <f>SUM(F15:F19)</f>
        <v>0</v>
      </c>
      <c r="G20" s="597"/>
      <c r="H20" s="598"/>
      <c r="I20" s="598"/>
      <c r="J20" s="598"/>
      <c r="K20" s="598"/>
      <c r="L20" s="598"/>
      <c r="M20" s="599"/>
      <c r="N20" s="130"/>
      <c r="O20" s="601"/>
      <c r="P20" s="583" t="s">
        <v>866</v>
      </c>
      <c r="Q20" s="584"/>
      <c r="R20" s="585"/>
      <c r="S20" s="78">
        <v>320</v>
      </c>
      <c r="T20" s="78"/>
      <c r="U20" s="580" t="s">
        <v>1093</v>
      </c>
      <c r="V20" s="581"/>
      <c r="W20" s="581"/>
      <c r="X20" s="581"/>
      <c r="Y20" s="581"/>
      <c r="Z20" s="581"/>
      <c r="AA20" s="582"/>
      <c r="AB20" s="130"/>
    </row>
    <row r="21" spans="1:28" ht="12.75" customHeight="1">
      <c r="A21" s="600" t="s">
        <v>33</v>
      </c>
      <c r="B21" s="606" t="s">
        <v>864</v>
      </c>
      <c r="C21" s="607"/>
      <c r="D21" s="608"/>
      <c r="E21" s="86">
        <v>420</v>
      </c>
      <c r="F21" s="86"/>
      <c r="G21" s="586" t="s">
        <v>865</v>
      </c>
      <c r="H21" s="587"/>
      <c r="I21" s="587"/>
      <c r="J21" s="587"/>
      <c r="K21" s="587"/>
      <c r="L21" s="587"/>
      <c r="M21" s="588"/>
      <c r="N21" s="130"/>
      <c r="O21" s="601"/>
      <c r="P21" s="583" t="s">
        <v>869</v>
      </c>
      <c r="Q21" s="584"/>
      <c r="R21" s="585"/>
      <c r="S21" s="78">
        <v>330</v>
      </c>
      <c r="T21" s="78"/>
      <c r="U21" s="580" t="s">
        <v>870</v>
      </c>
      <c r="V21" s="581"/>
      <c r="W21" s="581"/>
      <c r="X21" s="581"/>
      <c r="Y21" s="581"/>
      <c r="Z21" s="581"/>
      <c r="AA21" s="582"/>
      <c r="AB21" s="130"/>
    </row>
    <row r="22" spans="1:28" ht="12.75" customHeight="1">
      <c r="A22" s="601"/>
      <c r="B22" s="583" t="s">
        <v>867</v>
      </c>
      <c r="C22" s="584"/>
      <c r="D22" s="585"/>
      <c r="E22" s="78">
        <v>280</v>
      </c>
      <c r="F22" s="78"/>
      <c r="G22" s="580" t="s">
        <v>868</v>
      </c>
      <c r="H22" s="581"/>
      <c r="I22" s="581"/>
      <c r="J22" s="581"/>
      <c r="K22" s="581"/>
      <c r="L22" s="581"/>
      <c r="M22" s="582"/>
      <c r="N22" s="130"/>
      <c r="O22" s="601"/>
      <c r="P22" s="615"/>
      <c r="Q22" s="565"/>
      <c r="R22" s="566"/>
      <c r="S22" s="78"/>
      <c r="T22" s="89"/>
      <c r="U22" s="459"/>
      <c r="V22" s="460"/>
      <c r="W22" s="460"/>
      <c r="X22" s="460"/>
      <c r="Y22" s="460"/>
      <c r="Z22" s="460"/>
      <c r="AA22" s="590"/>
      <c r="AB22" s="130"/>
    </row>
    <row r="23" spans="1:28" ht="12.75" customHeight="1">
      <c r="A23" s="601"/>
      <c r="B23" s="583" t="s">
        <v>871</v>
      </c>
      <c r="C23" s="584"/>
      <c r="D23" s="585"/>
      <c r="E23" s="78">
        <v>260</v>
      </c>
      <c r="F23" s="78"/>
      <c r="G23" s="580" t="s">
        <v>1076</v>
      </c>
      <c r="H23" s="581"/>
      <c r="I23" s="581"/>
      <c r="J23" s="581"/>
      <c r="K23" s="581"/>
      <c r="L23" s="581"/>
      <c r="M23" s="582"/>
      <c r="N23" s="130"/>
      <c r="O23" s="602"/>
      <c r="P23" s="589" t="s">
        <v>873</v>
      </c>
      <c r="Q23" s="455"/>
      <c r="R23" s="456"/>
      <c r="S23" s="87">
        <f>SUM(S15:S22)</f>
        <v>2280</v>
      </c>
      <c r="T23" s="87">
        <f>SUM(T15:T22)</f>
        <v>0</v>
      </c>
      <c r="U23" s="597"/>
      <c r="V23" s="598"/>
      <c r="W23" s="598"/>
      <c r="X23" s="598"/>
      <c r="Y23" s="598"/>
      <c r="Z23" s="598"/>
      <c r="AA23" s="599"/>
      <c r="AB23" s="130"/>
    </row>
    <row r="24" spans="1:28" ht="12.75" customHeight="1">
      <c r="A24" s="601"/>
      <c r="B24" s="583" t="s">
        <v>872</v>
      </c>
      <c r="C24" s="584"/>
      <c r="D24" s="585"/>
      <c r="E24" s="78">
        <v>310</v>
      </c>
      <c r="F24" s="78"/>
      <c r="G24" s="580" t="s">
        <v>1077</v>
      </c>
      <c r="H24" s="581"/>
      <c r="I24" s="581"/>
      <c r="J24" s="581"/>
      <c r="K24" s="581"/>
      <c r="L24" s="581"/>
      <c r="M24" s="582"/>
      <c r="N24" s="130"/>
      <c r="T24" s="27"/>
      <c r="U24" s="28"/>
      <c r="AB24" s="130"/>
    </row>
    <row r="25" spans="1:28" ht="12.75" customHeight="1">
      <c r="A25" s="601"/>
      <c r="B25" s="583" t="s">
        <v>874</v>
      </c>
      <c r="C25" s="584"/>
      <c r="D25" s="585"/>
      <c r="E25" s="78">
        <v>540</v>
      </c>
      <c r="F25" s="78"/>
      <c r="G25" s="580" t="s">
        <v>1078</v>
      </c>
      <c r="H25" s="581"/>
      <c r="I25" s="581"/>
      <c r="J25" s="581"/>
      <c r="K25" s="581"/>
      <c r="L25" s="581"/>
      <c r="M25" s="582"/>
      <c r="N25" s="130"/>
      <c r="O25" s="612" t="s">
        <v>34</v>
      </c>
      <c r="P25" s="613"/>
      <c r="Q25" s="613"/>
      <c r="R25" s="614"/>
      <c r="S25" s="107">
        <f>SUM(S23,S14,E61,E49,E39,E30,E20,E14)</f>
        <v>25600</v>
      </c>
      <c r="T25" s="112">
        <f>SUM(F14,F20,F30,F39,F49,F61,T14,T23)</f>
        <v>0</v>
      </c>
      <c r="U25" s="29"/>
      <c r="V25" s="29"/>
      <c r="W25" s="29"/>
      <c r="X25" s="29"/>
      <c r="Y25" s="29"/>
      <c r="Z25" s="29"/>
      <c r="AA25" s="29"/>
      <c r="AB25" s="130"/>
    </row>
    <row r="26" spans="1:28" ht="12.75" customHeight="1">
      <c r="A26" s="601"/>
      <c r="B26" s="583" t="s">
        <v>875</v>
      </c>
      <c r="C26" s="584"/>
      <c r="D26" s="585"/>
      <c r="E26" s="78">
        <v>350</v>
      </c>
      <c r="F26" s="78"/>
      <c r="G26" s="580" t="s">
        <v>1079</v>
      </c>
      <c r="H26" s="581"/>
      <c r="I26" s="581"/>
      <c r="J26" s="581"/>
      <c r="K26" s="581"/>
      <c r="L26" s="581"/>
      <c r="M26" s="582"/>
      <c r="N26" s="130"/>
      <c r="T26" s="30"/>
      <c r="U26" s="29"/>
      <c r="AB26" s="130"/>
    </row>
    <row r="27" spans="1:28" ht="12.75" customHeight="1">
      <c r="A27" s="601"/>
      <c r="B27" s="583" t="s">
        <v>876</v>
      </c>
      <c r="C27" s="584"/>
      <c r="D27" s="585"/>
      <c r="E27" s="78">
        <v>690</v>
      </c>
      <c r="F27" s="78"/>
      <c r="G27" s="580" t="s">
        <v>1080</v>
      </c>
      <c r="H27" s="581"/>
      <c r="I27" s="581"/>
      <c r="J27" s="581"/>
      <c r="K27" s="581"/>
      <c r="L27" s="581"/>
      <c r="M27" s="582"/>
      <c r="N27" s="130"/>
      <c r="T27" s="30"/>
      <c r="U27" s="29"/>
      <c r="AB27" s="130"/>
    </row>
    <row r="28" spans="1:28" ht="12.75" customHeight="1">
      <c r="A28" s="601"/>
      <c r="B28" s="583" t="s">
        <v>877</v>
      </c>
      <c r="C28" s="584"/>
      <c r="D28" s="585"/>
      <c r="E28" s="78">
        <v>470</v>
      </c>
      <c r="F28" s="78"/>
      <c r="G28" s="580" t="s">
        <v>1081</v>
      </c>
      <c r="H28" s="581"/>
      <c r="I28" s="581"/>
      <c r="J28" s="581"/>
      <c r="K28" s="581"/>
      <c r="L28" s="581"/>
      <c r="M28" s="582"/>
      <c r="N28" s="130"/>
      <c r="T28" s="30"/>
      <c r="U28" s="29"/>
      <c r="AB28" s="130"/>
    </row>
    <row r="29" spans="1:28" ht="12.75" customHeight="1">
      <c r="A29" s="601"/>
      <c r="B29" s="594"/>
      <c r="C29" s="595"/>
      <c r="D29" s="596"/>
      <c r="E29" s="79"/>
      <c r="F29" s="85"/>
      <c r="G29" s="459"/>
      <c r="H29" s="460"/>
      <c r="I29" s="460"/>
      <c r="J29" s="460"/>
      <c r="K29" s="460"/>
      <c r="L29" s="460"/>
      <c r="M29" s="590"/>
      <c r="N29" s="130"/>
      <c r="T29" s="30"/>
      <c r="U29" s="29"/>
      <c r="AB29" s="130"/>
    </row>
    <row r="30" spans="1:28" ht="12.75" customHeight="1">
      <c r="A30" s="602"/>
      <c r="B30" s="589" t="s">
        <v>32</v>
      </c>
      <c r="C30" s="455"/>
      <c r="D30" s="456"/>
      <c r="E30" s="87">
        <f>SUM(E21:E29)</f>
        <v>3320</v>
      </c>
      <c r="F30" s="87">
        <f>SUM(F21:F29)</f>
        <v>0</v>
      </c>
      <c r="G30" s="597"/>
      <c r="H30" s="598"/>
      <c r="I30" s="598"/>
      <c r="J30" s="598"/>
      <c r="K30" s="598"/>
      <c r="L30" s="598"/>
      <c r="M30" s="599"/>
      <c r="N30" s="130"/>
      <c r="T30" s="30"/>
      <c r="U30" s="29"/>
      <c r="AB30" s="130"/>
    </row>
    <row r="31" spans="1:28" ht="12.75" customHeight="1">
      <c r="A31" s="600" t="s">
        <v>35</v>
      </c>
      <c r="B31" s="606" t="s">
        <v>878</v>
      </c>
      <c r="C31" s="607"/>
      <c r="D31" s="608"/>
      <c r="E31" s="86">
        <v>540</v>
      </c>
      <c r="F31" s="86"/>
      <c r="G31" s="609" t="s">
        <v>1094</v>
      </c>
      <c r="H31" s="610"/>
      <c r="I31" s="610"/>
      <c r="J31" s="610"/>
      <c r="K31" s="610"/>
      <c r="L31" s="610"/>
      <c r="M31" s="611"/>
      <c r="N31" s="130"/>
      <c r="Q31" s="26"/>
      <c r="T31" s="30"/>
      <c r="U31" s="29"/>
      <c r="AB31" s="130"/>
    </row>
    <row r="32" spans="1:28" ht="12.75" customHeight="1">
      <c r="A32" s="601"/>
      <c r="B32" s="583" t="s">
        <v>879</v>
      </c>
      <c r="C32" s="584"/>
      <c r="D32" s="585"/>
      <c r="E32" s="78">
        <v>340</v>
      </c>
      <c r="F32" s="78"/>
      <c r="G32" s="580" t="s">
        <v>880</v>
      </c>
      <c r="H32" s="581"/>
      <c r="I32" s="581"/>
      <c r="J32" s="581"/>
      <c r="K32" s="581"/>
      <c r="L32" s="581"/>
      <c r="M32" s="582"/>
      <c r="N32" s="130"/>
      <c r="Q32" s="26"/>
      <c r="T32" s="30"/>
      <c r="U32" s="29"/>
      <c r="AB32" s="130"/>
    </row>
    <row r="33" spans="1:28" ht="12.75" customHeight="1">
      <c r="A33" s="601"/>
      <c r="B33" s="583" t="s">
        <v>881</v>
      </c>
      <c r="C33" s="584"/>
      <c r="D33" s="585"/>
      <c r="E33" s="78">
        <v>430</v>
      </c>
      <c r="F33" s="78"/>
      <c r="G33" s="580" t="s">
        <v>882</v>
      </c>
      <c r="H33" s="581"/>
      <c r="I33" s="581"/>
      <c r="J33" s="581"/>
      <c r="K33" s="581"/>
      <c r="L33" s="581"/>
      <c r="M33" s="582"/>
      <c r="N33" s="130"/>
      <c r="Q33" s="26"/>
      <c r="T33" s="30"/>
      <c r="U33" s="29"/>
      <c r="AB33" s="130"/>
    </row>
    <row r="34" spans="1:28" ht="12.75" customHeight="1">
      <c r="A34" s="601"/>
      <c r="B34" s="583" t="s">
        <v>883</v>
      </c>
      <c r="C34" s="584"/>
      <c r="D34" s="585"/>
      <c r="E34" s="78">
        <v>490</v>
      </c>
      <c r="F34" s="78"/>
      <c r="G34" s="580" t="s">
        <v>1095</v>
      </c>
      <c r="H34" s="581"/>
      <c r="I34" s="581"/>
      <c r="J34" s="581"/>
      <c r="K34" s="581"/>
      <c r="L34" s="581"/>
      <c r="M34" s="582"/>
      <c r="N34" s="130"/>
      <c r="Q34" s="26"/>
      <c r="T34" s="30"/>
      <c r="U34" s="29"/>
      <c r="AB34" s="130"/>
    </row>
    <row r="35" spans="1:28" ht="12.75" customHeight="1">
      <c r="A35" s="601"/>
      <c r="B35" s="583" t="s">
        <v>884</v>
      </c>
      <c r="C35" s="584"/>
      <c r="D35" s="585"/>
      <c r="E35" s="78">
        <v>510</v>
      </c>
      <c r="F35" s="78"/>
      <c r="G35" s="580" t="s">
        <v>1096</v>
      </c>
      <c r="H35" s="581"/>
      <c r="I35" s="581"/>
      <c r="J35" s="581"/>
      <c r="K35" s="581"/>
      <c r="L35" s="581"/>
      <c r="M35" s="582"/>
      <c r="N35" s="130"/>
      <c r="Q35" s="26"/>
      <c r="T35" s="30"/>
      <c r="U35" s="29"/>
      <c r="AB35" s="130"/>
    </row>
    <row r="36" spans="1:28" ht="12.75" customHeight="1">
      <c r="A36" s="601"/>
      <c r="B36" s="583" t="s">
        <v>885</v>
      </c>
      <c r="C36" s="584"/>
      <c r="D36" s="585"/>
      <c r="E36" s="78">
        <v>510</v>
      </c>
      <c r="F36" s="78"/>
      <c r="G36" s="580" t="s">
        <v>1097</v>
      </c>
      <c r="H36" s="581"/>
      <c r="I36" s="581"/>
      <c r="J36" s="581"/>
      <c r="K36" s="581"/>
      <c r="L36" s="581"/>
      <c r="M36" s="582"/>
      <c r="N36" s="130"/>
      <c r="Q36" s="26"/>
      <c r="T36" s="30"/>
      <c r="U36" s="29"/>
      <c r="AB36" s="130"/>
    </row>
    <row r="37" spans="1:28" ht="12.75" customHeight="1">
      <c r="A37" s="601"/>
      <c r="B37" s="583" t="s">
        <v>886</v>
      </c>
      <c r="C37" s="584"/>
      <c r="D37" s="585"/>
      <c r="E37" s="78">
        <v>310</v>
      </c>
      <c r="F37" s="78"/>
      <c r="G37" s="580" t="s">
        <v>1098</v>
      </c>
      <c r="H37" s="581"/>
      <c r="I37" s="581"/>
      <c r="J37" s="581"/>
      <c r="K37" s="581"/>
      <c r="L37" s="581"/>
      <c r="M37" s="582"/>
      <c r="N37" s="130"/>
      <c r="Q37" s="26"/>
      <c r="T37" s="30"/>
      <c r="U37" s="29"/>
      <c r="AB37" s="130"/>
    </row>
    <row r="38" spans="1:28" ht="12.75" customHeight="1">
      <c r="A38" s="601"/>
      <c r="B38" s="594"/>
      <c r="C38" s="595"/>
      <c r="D38" s="596"/>
      <c r="E38" s="79"/>
      <c r="F38" s="79"/>
      <c r="G38" s="459"/>
      <c r="H38" s="460"/>
      <c r="I38" s="460"/>
      <c r="J38" s="460"/>
      <c r="K38" s="460"/>
      <c r="L38" s="460"/>
      <c r="M38" s="590"/>
      <c r="N38" s="130"/>
      <c r="Q38" s="26"/>
      <c r="T38" s="30"/>
      <c r="U38" s="29"/>
      <c r="AB38" s="130"/>
    </row>
    <row r="39" spans="1:28" ht="12.75" customHeight="1">
      <c r="A39" s="602"/>
      <c r="B39" s="589" t="s">
        <v>32</v>
      </c>
      <c r="C39" s="455"/>
      <c r="D39" s="456"/>
      <c r="E39" s="87">
        <f>SUM(E31:E38)</f>
        <v>3130</v>
      </c>
      <c r="F39" s="87">
        <f>SUM(F31:F38)</f>
        <v>0</v>
      </c>
      <c r="G39" s="597"/>
      <c r="H39" s="598"/>
      <c r="I39" s="598"/>
      <c r="J39" s="598"/>
      <c r="K39" s="598"/>
      <c r="L39" s="598"/>
      <c r="M39" s="599"/>
      <c r="N39" s="130"/>
      <c r="Q39" s="26"/>
      <c r="T39" s="30"/>
      <c r="U39" s="29"/>
      <c r="AB39" s="130"/>
    </row>
    <row r="40" spans="1:28" ht="12.75" customHeight="1">
      <c r="A40" s="600" t="s">
        <v>36</v>
      </c>
      <c r="B40" s="606" t="s">
        <v>887</v>
      </c>
      <c r="C40" s="607"/>
      <c r="D40" s="608"/>
      <c r="E40" s="86">
        <v>1250</v>
      </c>
      <c r="F40" s="86"/>
      <c r="G40" s="586" t="s">
        <v>1099</v>
      </c>
      <c r="H40" s="587"/>
      <c r="I40" s="587"/>
      <c r="J40" s="587"/>
      <c r="K40" s="587"/>
      <c r="L40" s="587"/>
      <c r="M40" s="588"/>
      <c r="N40" s="130"/>
      <c r="Q40" s="26"/>
      <c r="T40" s="30"/>
      <c r="U40" s="29"/>
      <c r="AB40" s="130"/>
    </row>
    <row r="41" spans="1:28" ht="12.75" customHeight="1">
      <c r="A41" s="601"/>
      <c r="B41" s="583" t="s">
        <v>888</v>
      </c>
      <c r="C41" s="584"/>
      <c r="D41" s="585"/>
      <c r="E41" s="78">
        <v>510</v>
      </c>
      <c r="F41" s="78"/>
      <c r="G41" s="580" t="s">
        <v>889</v>
      </c>
      <c r="H41" s="581"/>
      <c r="I41" s="581"/>
      <c r="J41" s="581"/>
      <c r="K41" s="581"/>
      <c r="L41" s="581"/>
      <c r="M41" s="582"/>
      <c r="N41" s="130"/>
      <c r="Q41" s="26"/>
      <c r="T41" s="30"/>
      <c r="U41" s="29"/>
      <c r="AB41" s="130"/>
    </row>
    <row r="42" spans="1:28" ht="12.75" customHeight="1">
      <c r="A42" s="601"/>
      <c r="B42" s="583" t="s">
        <v>890</v>
      </c>
      <c r="C42" s="584"/>
      <c r="D42" s="585"/>
      <c r="E42" s="78">
        <v>720</v>
      </c>
      <c r="F42" s="78"/>
      <c r="G42" s="580" t="s">
        <v>891</v>
      </c>
      <c r="H42" s="581"/>
      <c r="I42" s="581"/>
      <c r="J42" s="581"/>
      <c r="K42" s="581"/>
      <c r="L42" s="581"/>
      <c r="M42" s="582"/>
      <c r="N42" s="130"/>
      <c r="Q42" s="26"/>
      <c r="T42" s="30"/>
      <c r="U42" s="29"/>
      <c r="AB42" s="130"/>
    </row>
    <row r="43" spans="1:28" ht="12.75" customHeight="1">
      <c r="A43" s="601"/>
      <c r="B43" s="583" t="s">
        <v>892</v>
      </c>
      <c r="C43" s="584"/>
      <c r="D43" s="585"/>
      <c r="E43" s="78">
        <v>420</v>
      </c>
      <c r="F43" s="78"/>
      <c r="G43" s="580" t="s">
        <v>893</v>
      </c>
      <c r="H43" s="581"/>
      <c r="I43" s="581"/>
      <c r="J43" s="581"/>
      <c r="K43" s="581"/>
      <c r="L43" s="581"/>
      <c r="M43" s="582"/>
      <c r="N43" s="130"/>
      <c r="Q43" s="26"/>
      <c r="T43" s="30"/>
      <c r="U43" s="29"/>
      <c r="AB43" s="130"/>
    </row>
    <row r="44" spans="1:28" ht="12.75" customHeight="1">
      <c r="A44" s="601"/>
      <c r="B44" s="583" t="s">
        <v>894</v>
      </c>
      <c r="C44" s="584"/>
      <c r="D44" s="585"/>
      <c r="E44" s="78">
        <v>880</v>
      </c>
      <c r="F44" s="78"/>
      <c r="G44" s="580" t="s">
        <v>1100</v>
      </c>
      <c r="H44" s="581"/>
      <c r="I44" s="581"/>
      <c r="J44" s="581"/>
      <c r="K44" s="581"/>
      <c r="L44" s="581"/>
      <c r="M44" s="582"/>
      <c r="N44" s="130"/>
      <c r="Q44" s="26"/>
      <c r="T44" s="30"/>
      <c r="U44" s="29"/>
      <c r="AB44" s="130"/>
    </row>
    <row r="45" spans="1:28" ht="12.75" customHeight="1">
      <c r="A45" s="601"/>
      <c r="B45" s="583" t="s">
        <v>895</v>
      </c>
      <c r="C45" s="584"/>
      <c r="D45" s="585"/>
      <c r="E45" s="78">
        <v>480</v>
      </c>
      <c r="F45" s="78"/>
      <c r="G45" s="580" t="s">
        <v>1341</v>
      </c>
      <c r="H45" s="581"/>
      <c r="I45" s="581"/>
      <c r="J45" s="581"/>
      <c r="K45" s="581"/>
      <c r="L45" s="581"/>
      <c r="M45" s="582"/>
      <c r="N45" s="130"/>
      <c r="Q45" s="26"/>
      <c r="T45" s="30"/>
      <c r="U45" s="29"/>
      <c r="AB45" s="130"/>
    </row>
    <row r="46" spans="1:28" ht="12.75" customHeight="1">
      <c r="A46" s="601"/>
      <c r="B46" s="583" t="s">
        <v>1342</v>
      </c>
      <c r="C46" s="584"/>
      <c r="D46" s="585"/>
      <c r="E46" s="78">
        <v>470</v>
      </c>
      <c r="F46" s="78"/>
      <c r="G46" s="580" t="s">
        <v>1101</v>
      </c>
      <c r="H46" s="581"/>
      <c r="I46" s="581"/>
      <c r="J46" s="581"/>
      <c r="K46" s="581"/>
      <c r="L46" s="581"/>
      <c r="M46" s="582"/>
      <c r="N46" s="130"/>
      <c r="Q46" s="26"/>
      <c r="T46" s="30"/>
      <c r="U46" s="29"/>
      <c r="AB46" s="130"/>
    </row>
    <row r="47" spans="1:28" ht="12.75" customHeight="1">
      <c r="A47" s="601"/>
      <c r="B47" s="583" t="s">
        <v>1343</v>
      </c>
      <c r="C47" s="584"/>
      <c r="D47" s="585"/>
      <c r="E47" s="78">
        <v>350</v>
      </c>
      <c r="F47" s="78"/>
      <c r="G47" s="580" t="s">
        <v>1344</v>
      </c>
      <c r="H47" s="581"/>
      <c r="I47" s="581"/>
      <c r="J47" s="581"/>
      <c r="K47" s="581"/>
      <c r="L47" s="581"/>
      <c r="M47" s="582"/>
      <c r="N47" s="130"/>
      <c r="Q47" s="26"/>
      <c r="T47" s="30"/>
      <c r="U47" s="29"/>
      <c r="AB47" s="130"/>
    </row>
    <row r="48" spans="1:28" ht="12.75" customHeight="1">
      <c r="A48" s="601"/>
      <c r="B48" s="594"/>
      <c r="C48" s="595"/>
      <c r="D48" s="596"/>
      <c r="E48" s="79"/>
      <c r="F48" s="79"/>
      <c r="G48" s="459"/>
      <c r="H48" s="460"/>
      <c r="I48" s="460"/>
      <c r="J48" s="460"/>
      <c r="K48" s="460"/>
      <c r="L48" s="460"/>
      <c r="M48" s="590"/>
      <c r="N48" s="130"/>
      <c r="Q48" s="26"/>
      <c r="T48" s="30"/>
      <c r="U48" s="29"/>
      <c r="AB48" s="130"/>
    </row>
    <row r="49" spans="1:28" ht="12.75" customHeight="1">
      <c r="A49" s="602"/>
      <c r="B49" s="589" t="s">
        <v>32</v>
      </c>
      <c r="C49" s="455"/>
      <c r="D49" s="456"/>
      <c r="E49" s="87">
        <f>SUM(E40:E48)</f>
        <v>5080</v>
      </c>
      <c r="F49" s="87">
        <f>SUM(F40:F48)</f>
        <v>0</v>
      </c>
      <c r="G49" s="597"/>
      <c r="H49" s="598"/>
      <c r="I49" s="598"/>
      <c r="J49" s="598"/>
      <c r="K49" s="598"/>
      <c r="L49" s="598"/>
      <c r="M49" s="599"/>
      <c r="N49" s="130"/>
      <c r="Q49" s="26"/>
      <c r="T49" s="30"/>
      <c r="U49" s="29"/>
      <c r="AB49" s="130"/>
    </row>
    <row r="50" spans="1:28" ht="12.75" customHeight="1">
      <c r="A50" s="603" t="s">
        <v>1725</v>
      </c>
      <c r="B50" s="606" t="s">
        <v>1345</v>
      </c>
      <c r="C50" s="607"/>
      <c r="D50" s="608"/>
      <c r="E50" s="86">
        <v>530</v>
      </c>
      <c r="F50" s="86"/>
      <c r="G50" s="586" t="s">
        <v>1102</v>
      </c>
      <c r="H50" s="587"/>
      <c r="I50" s="587"/>
      <c r="J50" s="587"/>
      <c r="K50" s="587"/>
      <c r="L50" s="587"/>
      <c r="M50" s="588"/>
      <c r="N50" s="130"/>
      <c r="Q50" s="26"/>
      <c r="T50" s="30"/>
      <c r="U50" s="29"/>
      <c r="AB50" s="130"/>
    </row>
    <row r="51" spans="1:28" ht="12.75" customHeight="1">
      <c r="A51" s="604"/>
      <c r="B51" s="583" t="s">
        <v>1346</v>
      </c>
      <c r="C51" s="584"/>
      <c r="D51" s="585"/>
      <c r="E51" s="78">
        <v>400</v>
      </c>
      <c r="F51" s="78"/>
      <c r="G51" s="580" t="s">
        <v>1103</v>
      </c>
      <c r="H51" s="581"/>
      <c r="I51" s="581"/>
      <c r="J51" s="581"/>
      <c r="K51" s="581"/>
      <c r="L51" s="581"/>
      <c r="M51" s="582"/>
      <c r="N51" s="130"/>
      <c r="T51" s="30"/>
      <c r="U51" s="29"/>
      <c r="AB51" s="130"/>
    </row>
    <row r="52" spans="1:28" ht="12.75" customHeight="1">
      <c r="A52" s="604"/>
      <c r="B52" s="583" t="s">
        <v>1347</v>
      </c>
      <c r="C52" s="584"/>
      <c r="D52" s="585"/>
      <c r="E52" s="78">
        <v>330</v>
      </c>
      <c r="F52" s="78"/>
      <c r="G52" s="580" t="s">
        <v>1104</v>
      </c>
      <c r="H52" s="581"/>
      <c r="I52" s="581"/>
      <c r="J52" s="581"/>
      <c r="K52" s="581"/>
      <c r="L52" s="581"/>
      <c r="M52" s="582"/>
      <c r="N52" s="130"/>
      <c r="T52" s="30"/>
      <c r="U52" s="29"/>
      <c r="AB52" s="130"/>
    </row>
    <row r="53" spans="1:28" ht="12.75" customHeight="1">
      <c r="A53" s="604"/>
      <c r="B53" s="583" t="s">
        <v>1348</v>
      </c>
      <c r="C53" s="584"/>
      <c r="D53" s="585"/>
      <c r="E53" s="78">
        <v>570</v>
      </c>
      <c r="F53" s="78"/>
      <c r="G53" s="580" t="s">
        <v>1105</v>
      </c>
      <c r="H53" s="581"/>
      <c r="I53" s="581"/>
      <c r="J53" s="581"/>
      <c r="K53" s="581"/>
      <c r="L53" s="581"/>
      <c r="M53" s="582"/>
      <c r="N53" s="130"/>
      <c r="T53" s="30"/>
      <c r="U53" s="29"/>
      <c r="AB53" s="130"/>
    </row>
    <row r="54" spans="1:28" ht="12.75" customHeight="1">
      <c r="A54" s="604"/>
      <c r="B54" s="583" t="s">
        <v>1349</v>
      </c>
      <c r="C54" s="584"/>
      <c r="D54" s="585"/>
      <c r="E54" s="78">
        <v>630</v>
      </c>
      <c r="F54" s="78"/>
      <c r="G54" s="580" t="s">
        <v>1350</v>
      </c>
      <c r="H54" s="581"/>
      <c r="I54" s="581"/>
      <c r="J54" s="581"/>
      <c r="K54" s="581"/>
      <c r="L54" s="581"/>
      <c r="M54" s="582"/>
      <c r="N54" s="130"/>
      <c r="T54" s="31"/>
      <c r="U54" s="31"/>
      <c r="AB54" s="130"/>
    </row>
    <row r="55" spans="1:28" ht="12.75" customHeight="1">
      <c r="A55" s="604"/>
      <c r="B55" s="583" t="s">
        <v>1351</v>
      </c>
      <c r="C55" s="584"/>
      <c r="D55" s="585"/>
      <c r="E55" s="78">
        <v>290</v>
      </c>
      <c r="F55" s="78"/>
      <c r="G55" s="580" t="s">
        <v>1106</v>
      </c>
      <c r="H55" s="581"/>
      <c r="I55" s="581"/>
      <c r="J55" s="581"/>
      <c r="K55" s="581"/>
      <c r="L55" s="581"/>
      <c r="M55" s="582"/>
      <c r="N55" s="130"/>
      <c r="T55" s="32"/>
      <c r="U55" s="32"/>
      <c r="AB55" s="130"/>
    </row>
    <row r="56" spans="1:28" ht="12.75" customHeight="1">
      <c r="A56" s="604"/>
      <c r="B56" s="583" t="s">
        <v>1352</v>
      </c>
      <c r="C56" s="584"/>
      <c r="D56" s="585"/>
      <c r="E56" s="78">
        <v>290</v>
      </c>
      <c r="F56" s="78"/>
      <c r="G56" s="580" t="s">
        <v>1107</v>
      </c>
      <c r="H56" s="581"/>
      <c r="I56" s="581"/>
      <c r="J56" s="581"/>
      <c r="K56" s="581"/>
      <c r="L56" s="581"/>
      <c r="M56" s="582"/>
      <c r="N56" s="130"/>
      <c r="AB56" s="130"/>
    </row>
    <row r="57" spans="1:28" ht="12.75" customHeight="1">
      <c r="A57" s="604"/>
      <c r="B57" s="583" t="s">
        <v>1353</v>
      </c>
      <c r="C57" s="584"/>
      <c r="D57" s="585"/>
      <c r="E57" s="78">
        <v>420</v>
      </c>
      <c r="F57" s="78"/>
      <c r="G57" s="580" t="s">
        <v>1354</v>
      </c>
      <c r="H57" s="581"/>
      <c r="I57" s="581"/>
      <c r="J57" s="581"/>
      <c r="K57" s="581"/>
      <c r="L57" s="581"/>
      <c r="M57" s="582"/>
      <c r="N57" s="130"/>
      <c r="AB57" s="130"/>
    </row>
    <row r="58" spans="1:30" s="10" customFormat="1" ht="12.75" customHeight="1">
      <c r="A58" s="604"/>
      <c r="B58" s="583" t="s">
        <v>1355</v>
      </c>
      <c r="C58" s="584"/>
      <c r="D58" s="585"/>
      <c r="E58" s="78">
        <v>350</v>
      </c>
      <c r="F58" s="78"/>
      <c r="G58" s="580" t="s">
        <v>1356</v>
      </c>
      <c r="H58" s="581"/>
      <c r="I58" s="581"/>
      <c r="J58" s="581"/>
      <c r="K58" s="581"/>
      <c r="L58" s="581"/>
      <c r="M58" s="582"/>
      <c r="N58" s="130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130"/>
      <c r="AC58" s="3"/>
      <c r="AD58" s="3"/>
    </row>
    <row r="59" spans="1:30" ht="12.75" customHeight="1">
      <c r="A59" s="604"/>
      <c r="B59" s="583" t="s">
        <v>1357</v>
      </c>
      <c r="C59" s="584"/>
      <c r="D59" s="585"/>
      <c r="E59" s="78">
        <v>260</v>
      </c>
      <c r="F59" s="78"/>
      <c r="G59" s="580" t="s">
        <v>1108</v>
      </c>
      <c r="H59" s="581"/>
      <c r="I59" s="581"/>
      <c r="J59" s="581"/>
      <c r="K59" s="581"/>
      <c r="L59" s="581"/>
      <c r="M59" s="582"/>
      <c r="N59" s="13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30"/>
      <c r="AC59" s="10"/>
      <c r="AD59" s="10"/>
    </row>
    <row r="60" spans="1:28" ht="12.75" customHeight="1">
      <c r="A60" s="604"/>
      <c r="B60" s="594"/>
      <c r="C60" s="595"/>
      <c r="D60" s="596"/>
      <c r="E60" s="79"/>
      <c r="F60" s="85"/>
      <c r="G60" s="459"/>
      <c r="H60" s="460"/>
      <c r="I60" s="460"/>
      <c r="J60" s="460"/>
      <c r="K60" s="460"/>
      <c r="L60" s="460"/>
      <c r="M60" s="590"/>
      <c r="N60" s="18"/>
      <c r="AB60" s="130"/>
    </row>
    <row r="61" spans="1:28" ht="12.75" customHeight="1">
      <c r="A61" s="605"/>
      <c r="B61" s="589" t="s">
        <v>32</v>
      </c>
      <c r="C61" s="455"/>
      <c r="D61" s="456"/>
      <c r="E61" s="87">
        <f>SUM(E50:E60)</f>
        <v>4070</v>
      </c>
      <c r="F61" s="87">
        <f>SUM(F50:F60)</f>
        <v>0</v>
      </c>
      <c r="G61" s="591"/>
      <c r="H61" s="592"/>
      <c r="I61" s="592"/>
      <c r="J61" s="592"/>
      <c r="K61" s="592"/>
      <c r="L61" s="592"/>
      <c r="M61" s="593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130"/>
    </row>
    <row r="62" spans="1:28" ht="12.75" customHeight="1">
      <c r="A62" s="33"/>
      <c r="B62" s="34"/>
      <c r="C62" s="34"/>
      <c r="D62" s="35"/>
      <c r="E62" s="36"/>
      <c r="F62" s="37"/>
      <c r="G62" s="37"/>
      <c r="H62" s="37"/>
      <c r="I62" s="37"/>
      <c r="J62" s="37"/>
      <c r="K62" s="37"/>
      <c r="L62" s="37"/>
      <c r="M62" s="37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130"/>
    </row>
    <row r="63" spans="1:28" ht="12.75" customHeight="1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130"/>
    </row>
    <row r="64" spans="1:28" ht="12.75" customHeight="1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130"/>
    </row>
    <row r="65" spans="1:28" ht="12.7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30"/>
    </row>
    <row r="66" spans="1:28" ht="12.75" customHeight="1">
      <c r="A66" s="649" t="s">
        <v>948</v>
      </c>
      <c r="B66" s="649"/>
      <c r="C66" s="649"/>
      <c r="D66" s="649"/>
      <c r="E66" s="649"/>
      <c r="F66" s="649"/>
      <c r="G66" s="649"/>
      <c r="H66" s="649"/>
      <c r="I66" s="649"/>
      <c r="J66" s="649"/>
      <c r="K66" s="649"/>
      <c r="L66" s="649"/>
      <c r="M66" s="649"/>
      <c r="N66" s="649"/>
      <c r="O66" s="649"/>
      <c r="P66" s="649"/>
      <c r="Q66" s="649"/>
      <c r="R66" s="649"/>
      <c r="S66" s="649"/>
      <c r="T66" s="649"/>
      <c r="U66" s="649"/>
      <c r="V66" s="649"/>
      <c r="W66" s="649"/>
      <c r="X66" s="649"/>
      <c r="Y66" s="649"/>
      <c r="Z66" s="649"/>
      <c r="AA66" s="649"/>
      <c r="AB66" s="130"/>
    </row>
    <row r="67" ht="12.75" customHeight="1">
      <c r="AB67" s="130"/>
    </row>
    <row r="68" ht="12.75" customHeight="1">
      <c r="AB68" s="130"/>
    </row>
    <row r="69" ht="12.75" customHeight="1">
      <c r="AB69" s="130"/>
    </row>
    <row r="70" ht="12.75" customHeight="1">
      <c r="AB70" s="130"/>
    </row>
    <row r="71" ht="12.75" customHeight="1">
      <c r="AB71" s="130"/>
    </row>
    <row r="72" ht="12.75" customHeight="1">
      <c r="AB72" s="130"/>
    </row>
  </sheetData>
  <sheetProtection/>
  <mergeCells count="173">
    <mergeCell ref="A66:AA66"/>
    <mergeCell ref="D1:W1"/>
    <mergeCell ref="X1:AA1"/>
    <mergeCell ref="U19:AA19"/>
    <mergeCell ref="U16:AA16"/>
    <mergeCell ref="U17:AA17"/>
    <mergeCell ref="B20:D20"/>
    <mergeCell ref="U11:AA11"/>
    <mergeCell ref="U21:AA21"/>
    <mergeCell ref="U12:AA12"/>
    <mergeCell ref="P12:R12"/>
    <mergeCell ref="U18:AA18"/>
    <mergeCell ref="G15:M15"/>
    <mergeCell ref="P13:R13"/>
    <mergeCell ref="P14:R14"/>
    <mergeCell ref="G13:M13"/>
    <mergeCell ref="U14:AA14"/>
    <mergeCell ref="U13:AA13"/>
    <mergeCell ref="G14:M14"/>
    <mergeCell ref="G12:M12"/>
    <mergeCell ref="B17:D17"/>
    <mergeCell ref="A1:C1"/>
    <mergeCell ref="A2:C2"/>
    <mergeCell ref="G7:M7"/>
    <mergeCell ref="A3:C3"/>
    <mergeCell ref="D3:S3"/>
    <mergeCell ref="A4:S4"/>
    <mergeCell ref="H2:I2"/>
    <mergeCell ref="A6:A14"/>
    <mergeCell ref="B8:D8"/>
    <mergeCell ref="U9:AA9"/>
    <mergeCell ref="U5:AA5"/>
    <mergeCell ref="D2:E2"/>
    <mergeCell ref="P2:Q2"/>
    <mergeCell ref="G8:M8"/>
    <mergeCell ref="G9:M9"/>
    <mergeCell ref="F2:G2"/>
    <mergeCell ref="P6:R6"/>
    <mergeCell ref="G6:M6"/>
    <mergeCell ref="B6:D6"/>
    <mergeCell ref="K2:M2"/>
    <mergeCell ref="U2:AA2"/>
    <mergeCell ref="X4:Z4"/>
    <mergeCell ref="U4:V4"/>
    <mergeCell ref="U6:AA6"/>
    <mergeCell ref="U3:Z3"/>
    <mergeCell ref="G5:M5"/>
    <mergeCell ref="P5:R5"/>
    <mergeCell ref="B14:D14"/>
    <mergeCell ref="B11:D11"/>
    <mergeCell ref="G22:M22"/>
    <mergeCell ref="G23:M23"/>
    <mergeCell ref="U7:AA7"/>
    <mergeCell ref="G10:M10"/>
    <mergeCell ref="U8:AA8"/>
    <mergeCell ref="U10:AA10"/>
    <mergeCell ref="G11:M11"/>
    <mergeCell ref="O6:O14"/>
    <mergeCell ref="B7:D7"/>
    <mergeCell ref="B5:D5"/>
    <mergeCell ref="B10:D10"/>
    <mergeCell ref="B9:D9"/>
    <mergeCell ref="B21:D21"/>
    <mergeCell ref="B18:D18"/>
    <mergeCell ref="B19:D19"/>
    <mergeCell ref="B16:D16"/>
    <mergeCell ref="B12:D12"/>
    <mergeCell ref="B13:D13"/>
    <mergeCell ref="U15:AA15"/>
    <mergeCell ref="G19:M19"/>
    <mergeCell ref="P16:R16"/>
    <mergeCell ref="G17:M17"/>
    <mergeCell ref="P15:R15"/>
    <mergeCell ref="G16:M16"/>
    <mergeCell ref="P17:R17"/>
    <mergeCell ref="G18:M18"/>
    <mergeCell ref="P19:R19"/>
    <mergeCell ref="P22:R22"/>
    <mergeCell ref="G21:M21"/>
    <mergeCell ref="O15:O23"/>
    <mergeCell ref="U20:AA20"/>
    <mergeCell ref="U23:AA23"/>
    <mergeCell ref="U22:AA22"/>
    <mergeCell ref="P20:R20"/>
    <mergeCell ref="P21:R21"/>
    <mergeCell ref="G20:M20"/>
    <mergeCell ref="P18:R18"/>
    <mergeCell ref="G29:M29"/>
    <mergeCell ref="G27:M27"/>
    <mergeCell ref="G28:M28"/>
    <mergeCell ref="P23:R23"/>
    <mergeCell ref="O25:R25"/>
    <mergeCell ref="G24:M24"/>
    <mergeCell ref="G26:M26"/>
    <mergeCell ref="G25:M25"/>
    <mergeCell ref="B43:D43"/>
    <mergeCell ref="B50:D50"/>
    <mergeCell ref="G35:M35"/>
    <mergeCell ref="G37:M37"/>
    <mergeCell ref="G36:M36"/>
    <mergeCell ref="G30:M30"/>
    <mergeCell ref="G31:M31"/>
    <mergeCell ref="G34:M34"/>
    <mergeCell ref="G33:M33"/>
    <mergeCell ref="G32:M32"/>
    <mergeCell ref="A31:A39"/>
    <mergeCell ref="B31:D31"/>
    <mergeCell ref="B32:D32"/>
    <mergeCell ref="B33:D33"/>
    <mergeCell ref="B34:D34"/>
    <mergeCell ref="B39:D39"/>
    <mergeCell ref="B38:D38"/>
    <mergeCell ref="B36:D36"/>
    <mergeCell ref="G43:M43"/>
    <mergeCell ref="G42:M42"/>
    <mergeCell ref="G38:M38"/>
    <mergeCell ref="G40:M40"/>
    <mergeCell ref="G41:M41"/>
    <mergeCell ref="G39:M39"/>
    <mergeCell ref="B48:D48"/>
    <mergeCell ref="B59:D59"/>
    <mergeCell ref="B55:D55"/>
    <mergeCell ref="B57:D57"/>
    <mergeCell ref="B56:D56"/>
    <mergeCell ref="B54:D54"/>
    <mergeCell ref="B51:D51"/>
    <mergeCell ref="B40:D40"/>
    <mergeCell ref="B53:D53"/>
    <mergeCell ref="B41:D41"/>
    <mergeCell ref="B47:D47"/>
    <mergeCell ref="B52:D52"/>
    <mergeCell ref="B49:D49"/>
    <mergeCell ref="B45:D45"/>
    <mergeCell ref="B46:D46"/>
    <mergeCell ref="B42:D42"/>
    <mergeCell ref="B44:D44"/>
    <mergeCell ref="G47:M47"/>
    <mergeCell ref="G45:M45"/>
    <mergeCell ref="G44:M44"/>
    <mergeCell ref="G46:M46"/>
    <mergeCell ref="A15:A20"/>
    <mergeCell ref="B23:D23"/>
    <mergeCell ref="B24:D24"/>
    <mergeCell ref="A21:A30"/>
    <mergeCell ref="B25:D25"/>
    <mergeCell ref="B29:D29"/>
    <mergeCell ref="A40:A49"/>
    <mergeCell ref="A50:A61"/>
    <mergeCell ref="B26:D26"/>
    <mergeCell ref="B15:D15"/>
    <mergeCell ref="B27:D27"/>
    <mergeCell ref="B28:D28"/>
    <mergeCell ref="B22:D22"/>
    <mergeCell ref="B30:D30"/>
    <mergeCell ref="B37:D37"/>
    <mergeCell ref="B35:D35"/>
    <mergeCell ref="G51:M51"/>
    <mergeCell ref="G56:M56"/>
    <mergeCell ref="G55:M55"/>
    <mergeCell ref="G53:M53"/>
    <mergeCell ref="G52:M52"/>
    <mergeCell ref="G48:M48"/>
    <mergeCell ref="G49:M49"/>
    <mergeCell ref="G59:M59"/>
    <mergeCell ref="G58:M58"/>
    <mergeCell ref="B58:D58"/>
    <mergeCell ref="G50:M50"/>
    <mergeCell ref="G57:M57"/>
    <mergeCell ref="B61:D61"/>
    <mergeCell ref="G54:M54"/>
    <mergeCell ref="G60:M60"/>
    <mergeCell ref="G61:M61"/>
    <mergeCell ref="B60:D60"/>
  </mergeCells>
  <conditionalFormatting sqref="F6:F61 T6:T25">
    <cfRule type="cellIs" priority="2" dxfId="18" operator="greaterThan" stopIfTrue="1">
      <formula>E6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A71"/>
  <sheetViews>
    <sheetView showZeros="0" zoomScaleSheetLayoutView="65" zoomScalePageLayoutView="0" workbookViewId="0" topLeftCell="A1">
      <selection activeCell="A3" sqref="A3:C3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>
      <c r="A1" s="632" t="s">
        <v>1358</v>
      </c>
      <c r="B1" s="633"/>
      <c r="C1" s="633"/>
      <c r="D1" s="709" t="s">
        <v>37</v>
      </c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2">
        <f>'申込書'!$A$1</f>
        <v>43435</v>
      </c>
      <c r="Y1" s="652"/>
      <c r="Z1" s="652"/>
      <c r="AA1" s="653"/>
    </row>
    <row r="2" spans="1:27" ht="20.25" customHeight="1">
      <c r="A2" s="635" t="s">
        <v>1712</v>
      </c>
      <c r="B2" s="636"/>
      <c r="C2" s="637"/>
      <c r="D2" s="628">
        <f>'申込書'!$A$3</f>
        <v>2018</v>
      </c>
      <c r="E2" s="629"/>
      <c r="F2" s="631">
        <f>'申込書'!$J$4</f>
        <v>43432</v>
      </c>
      <c r="G2" s="631"/>
      <c r="H2" s="645" t="str">
        <f>'申込書'!$L$4</f>
        <v>（水）</v>
      </c>
      <c r="I2" s="645"/>
      <c r="J2" s="135" t="s">
        <v>805</v>
      </c>
      <c r="K2" s="619">
        <f>'申込書'!$N$4</f>
        <v>43434</v>
      </c>
      <c r="L2" s="619"/>
      <c r="M2" s="619"/>
      <c r="N2" s="136" t="str">
        <f>'申込書'!$P$4</f>
        <v>（金）</v>
      </c>
      <c r="O2" s="137" t="s">
        <v>806</v>
      </c>
      <c r="P2" s="630">
        <f>'申込書'!$C$4</f>
        <v>43435</v>
      </c>
      <c r="Q2" s="630"/>
      <c r="R2" s="2" t="s">
        <v>831</v>
      </c>
      <c r="S2" s="138" t="s">
        <v>832</v>
      </c>
      <c r="T2" s="111" t="s">
        <v>833</v>
      </c>
      <c r="U2" s="620">
        <f>'申込書'!$C$7</f>
        <v>0</v>
      </c>
      <c r="V2" s="621"/>
      <c r="W2" s="621"/>
      <c r="X2" s="621"/>
      <c r="Y2" s="621"/>
      <c r="Z2" s="621"/>
      <c r="AA2" s="622"/>
    </row>
    <row r="3" spans="1:27" ht="20.25" customHeight="1">
      <c r="A3" s="638" t="s">
        <v>1709</v>
      </c>
      <c r="B3" s="639"/>
      <c r="C3" s="640"/>
      <c r="D3" s="641">
        <f>'申込書'!$C$5</f>
        <v>0</v>
      </c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3"/>
      <c r="T3" s="111" t="s">
        <v>1880</v>
      </c>
      <c r="U3" s="625">
        <f>'集計表'!$N$102</f>
        <v>0</v>
      </c>
      <c r="V3" s="625"/>
      <c r="W3" s="625"/>
      <c r="X3" s="625"/>
      <c r="Y3" s="625"/>
      <c r="Z3" s="625"/>
      <c r="AA3" s="4" t="s">
        <v>1714</v>
      </c>
    </row>
    <row r="4" spans="1:27" ht="13.5">
      <c r="A4" s="644" t="s">
        <v>1875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84"/>
      <c r="U4" s="598" t="s">
        <v>22</v>
      </c>
      <c r="V4" s="598"/>
      <c r="W4" s="19" t="s">
        <v>1361</v>
      </c>
      <c r="X4" s="674">
        <f>SUM(T62)</f>
        <v>0</v>
      </c>
      <c r="Y4" s="598"/>
      <c r="Z4" s="598"/>
      <c r="AA4" s="3" t="s">
        <v>1362</v>
      </c>
    </row>
    <row r="5" spans="1:27" ht="12.75" customHeight="1">
      <c r="A5" s="20"/>
      <c r="B5" s="616" t="s">
        <v>1363</v>
      </c>
      <c r="C5" s="617"/>
      <c r="D5" s="617"/>
      <c r="E5" s="92" t="s">
        <v>23</v>
      </c>
      <c r="F5" s="91" t="s">
        <v>24</v>
      </c>
      <c r="G5" s="617" t="s">
        <v>837</v>
      </c>
      <c r="H5" s="617"/>
      <c r="I5" s="617"/>
      <c r="J5" s="617"/>
      <c r="K5" s="617"/>
      <c r="L5" s="617"/>
      <c r="M5" s="627"/>
      <c r="O5" s="21"/>
      <c r="P5" s="616" t="s">
        <v>838</v>
      </c>
      <c r="Q5" s="617"/>
      <c r="R5" s="617"/>
      <c r="S5" s="92" t="s">
        <v>23</v>
      </c>
      <c r="T5" s="91" t="s">
        <v>24</v>
      </c>
      <c r="U5" s="617" t="s">
        <v>837</v>
      </c>
      <c r="V5" s="617"/>
      <c r="W5" s="617"/>
      <c r="X5" s="617"/>
      <c r="Y5" s="617"/>
      <c r="Z5" s="617"/>
      <c r="AA5" s="627"/>
    </row>
    <row r="6" spans="1:27" ht="12.75" customHeight="1">
      <c r="A6" s="600" t="s">
        <v>38</v>
      </c>
      <c r="B6" s="606" t="s">
        <v>1364</v>
      </c>
      <c r="C6" s="607"/>
      <c r="D6" s="608"/>
      <c r="E6" s="86">
        <v>480</v>
      </c>
      <c r="F6" s="108"/>
      <c r="G6" s="609" t="s">
        <v>1365</v>
      </c>
      <c r="H6" s="610"/>
      <c r="I6" s="610"/>
      <c r="J6" s="610"/>
      <c r="K6" s="610"/>
      <c r="L6" s="610"/>
      <c r="M6" s="611"/>
      <c r="N6" s="130"/>
      <c r="O6" s="600" t="s">
        <v>39</v>
      </c>
      <c r="P6" s="606" t="s">
        <v>1366</v>
      </c>
      <c r="Q6" s="607"/>
      <c r="R6" s="608"/>
      <c r="S6" s="178">
        <v>600</v>
      </c>
      <c r="T6" s="108"/>
      <c r="U6" s="586" t="s">
        <v>40</v>
      </c>
      <c r="V6" s="587"/>
      <c r="W6" s="587"/>
      <c r="X6" s="587"/>
      <c r="Y6" s="587"/>
      <c r="Z6" s="587"/>
      <c r="AA6" s="588"/>
    </row>
    <row r="7" spans="1:27" ht="12.75" customHeight="1">
      <c r="A7" s="601"/>
      <c r="B7" s="583" t="s">
        <v>1367</v>
      </c>
      <c r="C7" s="584"/>
      <c r="D7" s="585"/>
      <c r="E7" s="78">
        <v>690</v>
      </c>
      <c r="F7" s="105"/>
      <c r="G7" s="580" t="s">
        <v>1368</v>
      </c>
      <c r="H7" s="581"/>
      <c r="I7" s="581"/>
      <c r="J7" s="581"/>
      <c r="K7" s="581"/>
      <c r="L7" s="581"/>
      <c r="M7" s="582"/>
      <c r="N7" s="130"/>
      <c r="O7" s="601"/>
      <c r="P7" s="583" t="s">
        <v>1369</v>
      </c>
      <c r="Q7" s="584"/>
      <c r="R7" s="585"/>
      <c r="S7" s="78">
        <v>490</v>
      </c>
      <c r="T7" s="105"/>
      <c r="U7" s="580" t="s">
        <v>41</v>
      </c>
      <c r="V7" s="581"/>
      <c r="W7" s="581"/>
      <c r="X7" s="581"/>
      <c r="Y7" s="581"/>
      <c r="Z7" s="581"/>
      <c r="AA7" s="582"/>
    </row>
    <row r="8" spans="1:27" ht="12.75" customHeight="1">
      <c r="A8" s="601"/>
      <c r="B8" s="583" t="s">
        <v>1370</v>
      </c>
      <c r="C8" s="584"/>
      <c r="D8" s="585"/>
      <c r="E8" s="78">
        <v>270</v>
      </c>
      <c r="F8" s="105"/>
      <c r="G8" s="580" t="s">
        <v>42</v>
      </c>
      <c r="H8" s="581"/>
      <c r="I8" s="581"/>
      <c r="J8" s="581"/>
      <c r="K8" s="581"/>
      <c r="L8" s="581"/>
      <c r="M8" s="582"/>
      <c r="N8" s="130"/>
      <c r="O8" s="601"/>
      <c r="P8" s="583" t="s">
        <v>1371</v>
      </c>
      <c r="Q8" s="584"/>
      <c r="R8" s="585"/>
      <c r="S8" s="78">
        <v>220</v>
      </c>
      <c r="T8" s="105"/>
      <c r="U8" s="580" t="s">
        <v>43</v>
      </c>
      <c r="V8" s="581"/>
      <c r="W8" s="581"/>
      <c r="X8" s="581"/>
      <c r="Y8" s="581"/>
      <c r="Z8" s="581"/>
      <c r="AA8" s="582"/>
    </row>
    <row r="9" spans="1:27" ht="12.75" customHeight="1">
      <c r="A9" s="601"/>
      <c r="B9" s="583" t="s">
        <v>1372</v>
      </c>
      <c r="C9" s="584"/>
      <c r="D9" s="585"/>
      <c r="E9" s="78">
        <v>530</v>
      </c>
      <c r="F9" s="78"/>
      <c r="G9" s="580" t="s">
        <v>44</v>
      </c>
      <c r="H9" s="581"/>
      <c r="I9" s="581"/>
      <c r="J9" s="581"/>
      <c r="K9" s="581"/>
      <c r="L9" s="581"/>
      <c r="M9" s="582"/>
      <c r="N9" s="130"/>
      <c r="O9" s="601"/>
      <c r="P9" s="583" t="s">
        <v>45</v>
      </c>
      <c r="Q9" s="584"/>
      <c r="R9" s="585"/>
      <c r="S9" s="78">
        <v>340</v>
      </c>
      <c r="T9" s="82"/>
      <c r="U9" s="580" t="s">
        <v>46</v>
      </c>
      <c r="V9" s="581"/>
      <c r="W9" s="581"/>
      <c r="X9" s="581"/>
      <c r="Y9" s="581"/>
      <c r="Z9" s="581"/>
      <c r="AA9" s="582"/>
    </row>
    <row r="10" spans="1:27" ht="12.75" customHeight="1">
      <c r="A10" s="601"/>
      <c r="B10" s="583" t="s">
        <v>47</v>
      </c>
      <c r="C10" s="584"/>
      <c r="D10" s="585"/>
      <c r="E10" s="78">
        <v>590</v>
      </c>
      <c r="F10" s="78"/>
      <c r="G10" s="580" t="s">
        <v>48</v>
      </c>
      <c r="H10" s="581"/>
      <c r="I10" s="581"/>
      <c r="J10" s="581"/>
      <c r="K10" s="581"/>
      <c r="L10" s="581"/>
      <c r="M10" s="582"/>
      <c r="N10" s="130"/>
      <c r="O10" s="601"/>
      <c r="P10" s="583" t="s">
        <v>49</v>
      </c>
      <c r="Q10" s="584"/>
      <c r="R10" s="585"/>
      <c r="S10" s="78">
        <v>590</v>
      </c>
      <c r="T10" s="82"/>
      <c r="U10" s="580" t="s">
        <v>50</v>
      </c>
      <c r="V10" s="581"/>
      <c r="W10" s="581"/>
      <c r="X10" s="581"/>
      <c r="Y10" s="581"/>
      <c r="Z10" s="581"/>
      <c r="AA10" s="582"/>
    </row>
    <row r="11" spans="1:27" ht="12.75" customHeight="1">
      <c r="A11" s="601"/>
      <c r="B11" s="583" t="s">
        <v>51</v>
      </c>
      <c r="C11" s="584"/>
      <c r="D11" s="585"/>
      <c r="E11" s="78">
        <v>800</v>
      </c>
      <c r="F11" s="78"/>
      <c r="G11" s="580" t="s">
        <v>52</v>
      </c>
      <c r="H11" s="581"/>
      <c r="I11" s="581"/>
      <c r="J11" s="581"/>
      <c r="K11" s="581"/>
      <c r="L11" s="581"/>
      <c r="M11" s="582"/>
      <c r="N11" s="130"/>
      <c r="O11" s="601"/>
      <c r="P11" s="583" t="s">
        <v>53</v>
      </c>
      <c r="Q11" s="584"/>
      <c r="R11" s="585"/>
      <c r="S11" s="78">
        <v>410</v>
      </c>
      <c r="T11" s="82"/>
      <c r="U11" s="580" t="s">
        <v>965</v>
      </c>
      <c r="V11" s="581"/>
      <c r="W11" s="581"/>
      <c r="X11" s="581"/>
      <c r="Y11" s="581"/>
      <c r="Z11" s="581"/>
      <c r="AA11" s="582"/>
    </row>
    <row r="12" spans="1:27" ht="12.75" customHeight="1">
      <c r="A12" s="601"/>
      <c r="B12" s="583" t="s">
        <v>54</v>
      </c>
      <c r="C12" s="584"/>
      <c r="D12" s="585"/>
      <c r="E12" s="78">
        <v>490</v>
      </c>
      <c r="F12" s="78"/>
      <c r="G12" s="580" t="s">
        <v>55</v>
      </c>
      <c r="H12" s="581"/>
      <c r="I12" s="581"/>
      <c r="J12" s="581"/>
      <c r="K12" s="581"/>
      <c r="L12" s="581"/>
      <c r="M12" s="582"/>
      <c r="N12" s="130"/>
      <c r="O12" s="601"/>
      <c r="P12" s="583" t="s">
        <v>56</v>
      </c>
      <c r="Q12" s="584"/>
      <c r="R12" s="585"/>
      <c r="S12" s="78">
        <v>500</v>
      </c>
      <c r="T12" s="82"/>
      <c r="U12" s="580" t="s">
        <v>57</v>
      </c>
      <c r="V12" s="581"/>
      <c r="W12" s="581"/>
      <c r="X12" s="581"/>
      <c r="Y12" s="581"/>
      <c r="Z12" s="581"/>
      <c r="AA12" s="582"/>
    </row>
    <row r="13" spans="1:27" ht="12.75" customHeight="1">
      <c r="A13" s="601"/>
      <c r="B13" s="583" t="s">
        <v>1373</v>
      </c>
      <c r="C13" s="584"/>
      <c r="D13" s="585"/>
      <c r="E13" s="78">
        <v>260</v>
      </c>
      <c r="F13" s="78"/>
      <c r="G13" s="580" t="s">
        <v>58</v>
      </c>
      <c r="H13" s="581"/>
      <c r="I13" s="581"/>
      <c r="J13" s="581"/>
      <c r="K13" s="581"/>
      <c r="L13" s="581"/>
      <c r="M13" s="582"/>
      <c r="N13" s="130"/>
      <c r="O13" s="601"/>
      <c r="P13" s="583" t="s">
        <v>59</v>
      </c>
      <c r="Q13" s="584"/>
      <c r="R13" s="585"/>
      <c r="S13" s="78">
        <v>540</v>
      </c>
      <c r="T13" s="82"/>
      <c r="U13" s="580" t="s">
        <v>964</v>
      </c>
      <c r="V13" s="581"/>
      <c r="W13" s="581"/>
      <c r="X13" s="581"/>
      <c r="Y13" s="581"/>
      <c r="Z13" s="581"/>
      <c r="AA13" s="582"/>
    </row>
    <row r="14" spans="1:27" ht="12.75" customHeight="1">
      <c r="A14" s="601"/>
      <c r="B14" s="22" t="s">
        <v>1374</v>
      </c>
      <c r="C14" s="23"/>
      <c r="D14" s="24"/>
      <c r="E14" s="78">
        <v>500</v>
      </c>
      <c r="F14" s="78"/>
      <c r="G14" s="580" t="s">
        <v>60</v>
      </c>
      <c r="H14" s="581"/>
      <c r="I14" s="581"/>
      <c r="J14" s="581"/>
      <c r="K14" s="581"/>
      <c r="L14" s="581"/>
      <c r="M14" s="582"/>
      <c r="N14" s="130"/>
      <c r="O14" s="601"/>
      <c r="P14" s="583"/>
      <c r="Q14" s="584"/>
      <c r="R14" s="585"/>
      <c r="S14" s="82"/>
      <c r="T14" s="82"/>
      <c r="U14" s="580"/>
      <c r="V14" s="581"/>
      <c r="W14" s="581"/>
      <c r="X14" s="581"/>
      <c r="Y14" s="581"/>
      <c r="Z14" s="581"/>
      <c r="AA14" s="582"/>
    </row>
    <row r="15" spans="1:27" ht="12.75" customHeight="1">
      <c r="A15" s="601"/>
      <c r="B15" s="694" t="s">
        <v>61</v>
      </c>
      <c r="C15" s="695"/>
      <c r="D15" s="696"/>
      <c r="E15" s="78">
        <v>630</v>
      </c>
      <c r="F15" s="78"/>
      <c r="G15" s="697" t="s">
        <v>62</v>
      </c>
      <c r="H15" s="698"/>
      <c r="I15" s="698"/>
      <c r="J15" s="698"/>
      <c r="K15" s="698"/>
      <c r="L15" s="698"/>
      <c r="M15" s="699"/>
      <c r="N15" s="130"/>
      <c r="O15" s="601"/>
      <c r="P15" s="583"/>
      <c r="Q15" s="584"/>
      <c r="R15" s="585"/>
      <c r="S15" s="83"/>
      <c r="T15" s="83"/>
      <c r="U15" s="459" t="s">
        <v>1375</v>
      </c>
      <c r="V15" s="460"/>
      <c r="W15" s="460"/>
      <c r="X15" s="460"/>
      <c r="Y15" s="460"/>
      <c r="Z15" s="460"/>
      <c r="AA15" s="590"/>
    </row>
    <row r="16" spans="1:27" ht="12.75" customHeight="1">
      <c r="A16" s="601"/>
      <c r="B16" s="700"/>
      <c r="C16" s="460"/>
      <c r="D16" s="460"/>
      <c r="E16" s="80"/>
      <c r="F16" s="89"/>
      <c r="G16" s="460"/>
      <c r="H16" s="460"/>
      <c r="I16" s="460"/>
      <c r="J16" s="460"/>
      <c r="K16" s="460"/>
      <c r="L16" s="460"/>
      <c r="M16" s="590"/>
      <c r="N16" s="130"/>
      <c r="O16" s="602"/>
      <c r="P16" s="589" t="s">
        <v>32</v>
      </c>
      <c r="Q16" s="455"/>
      <c r="R16" s="456"/>
      <c r="S16" s="87">
        <f>SUM(S6:S15)</f>
        <v>3690</v>
      </c>
      <c r="T16" s="87">
        <f>SUM(T6:T15)</f>
        <v>0</v>
      </c>
      <c r="U16" s="597"/>
      <c r="V16" s="598"/>
      <c r="W16" s="598"/>
      <c r="X16" s="598"/>
      <c r="Y16" s="598"/>
      <c r="Z16" s="598"/>
      <c r="AA16" s="599"/>
    </row>
    <row r="17" spans="1:27" ht="12.75" customHeight="1">
      <c r="A17" s="602"/>
      <c r="B17" s="589" t="s">
        <v>852</v>
      </c>
      <c r="C17" s="455"/>
      <c r="D17" s="456"/>
      <c r="E17" s="87">
        <f>SUM(E6:E16)</f>
        <v>5240</v>
      </c>
      <c r="F17" s="87">
        <f>SUM(F6:F16)</f>
        <v>0</v>
      </c>
      <c r="G17" s="646"/>
      <c r="H17" s="647"/>
      <c r="I17" s="647"/>
      <c r="J17" s="647"/>
      <c r="K17" s="647"/>
      <c r="L17" s="647"/>
      <c r="M17" s="648"/>
      <c r="N17" s="130"/>
      <c r="O17" s="600" t="s">
        <v>63</v>
      </c>
      <c r="P17" s="583" t="s">
        <v>1376</v>
      </c>
      <c r="Q17" s="584"/>
      <c r="R17" s="585"/>
      <c r="S17" s="86">
        <v>800</v>
      </c>
      <c r="T17" s="86"/>
      <c r="U17" s="586" t="s">
        <v>64</v>
      </c>
      <c r="V17" s="587"/>
      <c r="W17" s="587"/>
      <c r="X17" s="587"/>
      <c r="Y17" s="587"/>
      <c r="Z17" s="587"/>
      <c r="AA17" s="588"/>
    </row>
    <row r="18" spans="1:27" ht="12.75" customHeight="1">
      <c r="A18" s="600" t="s">
        <v>65</v>
      </c>
      <c r="B18" s="583" t="s">
        <v>1377</v>
      </c>
      <c r="C18" s="584"/>
      <c r="D18" s="585"/>
      <c r="E18" s="86">
        <v>280</v>
      </c>
      <c r="F18" s="113"/>
      <c r="G18" s="691" t="s">
        <v>1378</v>
      </c>
      <c r="H18" s="692"/>
      <c r="I18" s="692"/>
      <c r="J18" s="692"/>
      <c r="K18" s="692"/>
      <c r="L18" s="692"/>
      <c r="M18" s="693"/>
      <c r="N18" s="130"/>
      <c r="O18" s="601"/>
      <c r="P18" s="583" t="s">
        <v>66</v>
      </c>
      <c r="Q18" s="584"/>
      <c r="R18" s="585"/>
      <c r="S18" s="78">
        <v>780</v>
      </c>
      <c r="T18" s="78"/>
      <c r="U18" s="580" t="s">
        <v>67</v>
      </c>
      <c r="V18" s="581"/>
      <c r="W18" s="581"/>
      <c r="X18" s="581"/>
      <c r="Y18" s="581"/>
      <c r="Z18" s="581"/>
      <c r="AA18" s="582"/>
    </row>
    <row r="19" spans="1:27" ht="12.75" customHeight="1">
      <c r="A19" s="601"/>
      <c r="B19" s="583" t="s">
        <v>68</v>
      </c>
      <c r="C19" s="584"/>
      <c r="D19" s="585"/>
      <c r="E19" s="78">
        <v>230</v>
      </c>
      <c r="F19" s="114"/>
      <c r="G19" s="657" t="s">
        <v>1379</v>
      </c>
      <c r="H19" s="658"/>
      <c r="I19" s="658"/>
      <c r="J19" s="658"/>
      <c r="K19" s="658"/>
      <c r="L19" s="658"/>
      <c r="M19" s="659"/>
      <c r="N19" s="130"/>
      <c r="O19" s="601"/>
      <c r="P19" s="583" t="s">
        <v>69</v>
      </c>
      <c r="Q19" s="584"/>
      <c r="R19" s="585"/>
      <c r="S19" s="78">
        <v>420</v>
      </c>
      <c r="T19" s="78"/>
      <c r="U19" s="580" t="s">
        <v>70</v>
      </c>
      <c r="V19" s="581"/>
      <c r="W19" s="581"/>
      <c r="X19" s="581"/>
      <c r="Y19" s="581"/>
      <c r="Z19" s="581"/>
      <c r="AA19" s="582"/>
    </row>
    <row r="20" spans="1:27" ht="12.75" customHeight="1">
      <c r="A20" s="601"/>
      <c r="B20" s="583" t="s">
        <v>71</v>
      </c>
      <c r="C20" s="584"/>
      <c r="D20" s="585"/>
      <c r="E20" s="78">
        <v>320</v>
      </c>
      <c r="F20" s="114"/>
      <c r="G20" s="657" t="s">
        <v>1380</v>
      </c>
      <c r="H20" s="658"/>
      <c r="I20" s="658"/>
      <c r="J20" s="658"/>
      <c r="K20" s="658"/>
      <c r="L20" s="658"/>
      <c r="M20" s="659"/>
      <c r="N20" s="130"/>
      <c r="O20" s="601"/>
      <c r="P20" s="583" t="s">
        <v>72</v>
      </c>
      <c r="Q20" s="584"/>
      <c r="R20" s="585"/>
      <c r="S20" s="78">
        <v>280</v>
      </c>
      <c r="T20" s="78"/>
      <c r="U20" s="580" t="s">
        <v>73</v>
      </c>
      <c r="V20" s="581"/>
      <c r="W20" s="581"/>
      <c r="X20" s="581"/>
      <c r="Y20" s="581"/>
      <c r="Z20" s="581"/>
      <c r="AA20" s="582"/>
    </row>
    <row r="21" spans="1:27" ht="12.75" customHeight="1">
      <c r="A21" s="601"/>
      <c r="B21" s="583" t="s">
        <v>74</v>
      </c>
      <c r="C21" s="584"/>
      <c r="D21" s="585"/>
      <c r="E21" s="78">
        <v>420</v>
      </c>
      <c r="F21" s="114"/>
      <c r="G21" s="657" t="s">
        <v>1381</v>
      </c>
      <c r="H21" s="658"/>
      <c r="I21" s="658"/>
      <c r="J21" s="658"/>
      <c r="K21" s="658"/>
      <c r="L21" s="658"/>
      <c r="M21" s="659"/>
      <c r="N21" s="130"/>
      <c r="O21" s="601"/>
      <c r="P21" s="583" t="s">
        <v>75</v>
      </c>
      <c r="Q21" s="584"/>
      <c r="R21" s="585"/>
      <c r="S21" s="78">
        <v>270</v>
      </c>
      <c r="T21" s="78"/>
      <c r="U21" s="580" t="s">
        <v>76</v>
      </c>
      <c r="V21" s="581"/>
      <c r="W21" s="581"/>
      <c r="X21" s="581"/>
      <c r="Y21" s="581"/>
      <c r="Z21" s="581"/>
      <c r="AA21" s="582"/>
    </row>
    <row r="22" spans="1:27" ht="12.75" customHeight="1">
      <c r="A22" s="601"/>
      <c r="B22" s="583" t="s">
        <v>77</v>
      </c>
      <c r="C22" s="584"/>
      <c r="D22" s="585"/>
      <c r="E22" s="78">
        <v>300</v>
      </c>
      <c r="F22" s="114"/>
      <c r="G22" s="657" t="s">
        <v>1382</v>
      </c>
      <c r="H22" s="658"/>
      <c r="I22" s="658"/>
      <c r="J22" s="658"/>
      <c r="K22" s="658"/>
      <c r="L22" s="658"/>
      <c r="M22" s="659"/>
      <c r="N22" s="130"/>
      <c r="O22" s="601"/>
      <c r="P22" s="583" t="s">
        <v>78</v>
      </c>
      <c r="Q22" s="584"/>
      <c r="R22" s="585"/>
      <c r="S22" s="78">
        <v>620</v>
      </c>
      <c r="T22" s="78"/>
      <c r="U22" s="580" t="s">
        <v>79</v>
      </c>
      <c r="V22" s="581"/>
      <c r="W22" s="581"/>
      <c r="X22" s="581"/>
      <c r="Y22" s="581"/>
      <c r="Z22" s="581"/>
      <c r="AA22" s="582"/>
    </row>
    <row r="23" spans="1:27" ht="12.75" customHeight="1">
      <c r="A23" s="601"/>
      <c r="B23" s="583" t="s">
        <v>80</v>
      </c>
      <c r="C23" s="584"/>
      <c r="D23" s="585"/>
      <c r="E23" s="78">
        <v>830</v>
      </c>
      <c r="F23" s="114"/>
      <c r="G23" s="657" t="s">
        <v>81</v>
      </c>
      <c r="H23" s="658"/>
      <c r="I23" s="658"/>
      <c r="J23" s="658"/>
      <c r="K23" s="658"/>
      <c r="L23" s="658"/>
      <c r="M23" s="659"/>
      <c r="N23" s="130"/>
      <c r="O23" s="601"/>
      <c r="P23" s="583" t="s">
        <v>82</v>
      </c>
      <c r="Q23" s="584"/>
      <c r="R23" s="585"/>
      <c r="S23" s="78">
        <v>720</v>
      </c>
      <c r="T23" s="78"/>
      <c r="U23" s="580" t="s">
        <v>83</v>
      </c>
      <c r="V23" s="581"/>
      <c r="W23" s="581"/>
      <c r="X23" s="581"/>
      <c r="Y23" s="581"/>
      <c r="Z23" s="581"/>
      <c r="AA23" s="582"/>
    </row>
    <row r="24" spans="1:27" ht="12.75" customHeight="1">
      <c r="A24" s="601"/>
      <c r="B24" s="583" t="s">
        <v>84</v>
      </c>
      <c r="C24" s="584"/>
      <c r="D24" s="585"/>
      <c r="E24" s="78">
        <v>600</v>
      </c>
      <c r="F24" s="114"/>
      <c r="G24" s="657" t="s">
        <v>1383</v>
      </c>
      <c r="H24" s="658"/>
      <c r="I24" s="658"/>
      <c r="J24" s="658"/>
      <c r="K24" s="658"/>
      <c r="L24" s="658"/>
      <c r="M24" s="659"/>
      <c r="N24" s="130"/>
      <c r="O24" s="601"/>
      <c r="P24" s="583" t="s">
        <v>85</v>
      </c>
      <c r="Q24" s="584"/>
      <c r="R24" s="585"/>
      <c r="S24" s="78">
        <v>410</v>
      </c>
      <c r="T24" s="78"/>
      <c r="U24" s="580" t="s">
        <v>86</v>
      </c>
      <c r="V24" s="581"/>
      <c r="W24" s="581"/>
      <c r="X24" s="581"/>
      <c r="Y24" s="581"/>
      <c r="Z24" s="581"/>
      <c r="AA24" s="582"/>
    </row>
    <row r="25" spans="1:27" ht="12.75" customHeight="1">
      <c r="A25" s="601"/>
      <c r="B25" s="583" t="s">
        <v>87</v>
      </c>
      <c r="C25" s="584"/>
      <c r="D25" s="585"/>
      <c r="E25" s="78">
        <v>570</v>
      </c>
      <c r="F25" s="114"/>
      <c r="G25" s="657" t="s">
        <v>1384</v>
      </c>
      <c r="H25" s="658"/>
      <c r="I25" s="658"/>
      <c r="J25" s="658"/>
      <c r="K25" s="658"/>
      <c r="L25" s="658"/>
      <c r="M25" s="659"/>
      <c r="N25" s="130"/>
      <c r="O25" s="601"/>
      <c r="P25" s="583" t="s">
        <v>88</v>
      </c>
      <c r="Q25" s="584"/>
      <c r="R25" s="585"/>
      <c r="S25" s="78">
        <v>550</v>
      </c>
      <c r="T25" s="78"/>
      <c r="U25" s="580" t="s">
        <v>89</v>
      </c>
      <c r="V25" s="581"/>
      <c r="W25" s="581"/>
      <c r="X25" s="581"/>
      <c r="Y25" s="581"/>
      <c r="Z25" s="581"/>
      <c r="AA25" s="582"/>
    </row>
    <row r="26" spans="1:27" ht="12.75" customHeight="1">
      <c r="A26" s="601"/>
      <c r="B26" s="583" t="s">
        <v>90</v>
      </c>
      <c r="C26" s="584"/>
      <c r="D26" s="585"/>
      <c r="E26" s="78">
        <v>350</v>
      </c>
      <c r="F26" s="82"/>
      <c r="G26" s="657" t="s">
        <v>1385</v>
      </c>
      <c r="H26" s="658"/>
      <c r="I26" s="658"/>
      <c r="J26" s="658"/>
      <c r="K26" s="658"/>
      <c r="L26" s="658"/>
      <c r="M26" s="659"/>
      <c r="N26" s="130"/>
      <c r="O26" s="601"/>
      <c r="P26" s="583"/>
      <c r="Q26" s="584"/>
      <c r="R26" s="585"/>
      <c r="S26" s="79"/>
      <c r="T26" s="79"/>
      <c r="U26" s="459"/>
      <c r="V26" s="460"/>
      <c r="W26" s="460"/>
      <c r="X26" s="460"/>
      <c r="Y26" s="460"/>
      <c r="Z26" s="460"/>
      <c r="AA26" s="590"/>
    </row>
    <row r="27" spans="1:27" ht="12.75" customHeight="1">
      <c r="A27" s="601"/>
      <c r="B27" s="583" t="s">
        <v>91</v>
      </c>
      <c r="C27" s="584"/>
      <c r="D27" s="585"/>
      <c r="E27" s="78">
        <v>500</v>
      </c>
      <c r="F27" s="82"/>
      <c r="G27" s="678" t="s">
        <v>92</v>
      </c>
      <c r="H27" s="679"/>
      <c r="I27" s="679"/>
      <c r="J27" s="679"/>
      <c r="K27" s="679"/>
      <c r="L27" s="679"/>
      <c r="M27" s="680"/>
      <c r="N27" s="130"/>
      <c r="O27" s="602"/>
      <c r="P27" s="589" t="s">
        <v>32</v>
      </c>
      <c r="Q27" s="455"/>
      <c r="R27" s="456"/>
      <c r="S27" s="87">
        <f>SUM(S17:S26)</f>
        <v>4850</v>
      </c>
      <c r="T27" s="87">
        <f>SUM(T17:T26)</f>
        <v>0</v>
      </c>
      <c r="U27" s="597"/>
      <c r="V27" s="598"/>
      <c r="W27" s="598"/>
      <c r="X27" s="598"/>
      <c r="Y27" s="598"/>
      <c r="Z27" s="598"/>
      <c r="AA27" s="599"/>
    </row>
    <row r="28" spans="1:27" ht="12.75" customHeight="1">
      <c r="A28" s="601"/>
      <c r="B28" s="583"/>
      <c r="C28" s="584"/>
      <c r="D28" s="585"/>
      <c r="E28" s="83"/>
      <c r="F28" s="89"/>
      <c r="G28" s="688" t="s">
        <v>1386</v>
      </c>
      <c r="H28" s="689"/>
      <c r="I28" s="689"/>
      <c r="J28" s="689"/>
      <c r="K28" s="689"/>
      <c r="L28" s="689"/>
      <c r="M28" s="690"/>
      <c r="N28" s="130"/>
      <c r="O28" s="600" t="s">
        <v>93</v>
      </c>
      <c r="P28" s="583" t="s">
        <v>1387</v>
      </c>
      <c r="Q28" s="584"/>
      <c r="R28" s="585"/>
      <c r="S28" s="86">
        <v>310</v>
      </c>
      <c r="T28" s="86"/>
      <c r="U28" s="586" t="s">
        <v>94</v>
      </c>
      <c r="V28" s="587"/>
      <c r="W28" s="587"/>
      <c r="X28" s="587"/>
      <c r="Y28" s="587"/>
      <c r="Z28" s="587"/>
      <c r="AA28" s="588"/>
    </row>
    <row r="29" spans="1:27" ht="12.75" customHeight="1">
      <c r="A29" s="602"/>
      <c r="B29" s="589" t="s">
        <v>32</v>
      </c>
      <c r="C29" s="455"/>
      <c r="D29" s="456"/>
      <c r="E29" s="87">
        <f>SUM(E18:E28)</f>
        <v>4400</v>
      </c>
      <c r="F29" s="87">
        <f>SUM(F18:F28)</f>
        <v>0</v>
      </c>
      <c r="G29" s="675"/>
      <c r="H29" s="676"/>
      <c r="I29" s="676"/>
      <c r="J29" s="676"/>
      <c r="K29" s="676"/>
      <c r="L29" s="676"/>
      <c r="M29" s="677"/>
      <c r="N29" s="130"/>
      <c r="O29" s="601"/>
      <c r="P29" s="583" t="s">
        <v>1388</v>
      </c>
      <c r="Q29" s="584"/>
      <c r="R29" s="585"/>
      <c r="S29" s="78">
        <v>250</v>
      </c>
      <c r="T29" s="78"/>
      <c r="U29" s="580" t="s">
        <v>95</v>
      </c>
      <c r="V29" s="581"/>
      <c r="W29" s="581"/>
      <c r="X29" s="581"/>
      <c r="Y29" s="581"/>
      <c r="Z29" s="581"/>
      <c r="AA29" s="582"/>
    </row>
    <row r="30" spans="1:27" ht="12.75" customHeight="1">
      <c r="A30" s="600" t="s">
        <v>96</v>
      </c>
      <c r="B30" s="583" t="s">
        <v>1389</v>
      </c>
      <c r="C30" s="584"/>
      <c r="D30" s="585"/>
      <c r="E30" s="86">
        <v>360</v>
      </c>
      <c r="F30" s="113"/>
      <c r="G30" s="654" t="s">
        <v>1390</v>
      </c>
      <c r="H30" s="655"/>
      <c r="I30" s="655"/>
      <c r="J30" s="655"/>
      <c r="K30" s="655"/>
      <c r="L30" s="655"/>
      <c r="M30" s="656"/>
      <c r="N30" s="130"/>
      <c r="O30" s="601"/>
      <c r="P30" s="583" t="s">
        <v>97</v>
      </c>
      <c r="Q30" s="584"/>
      <c r="R30" s="585"/>
      <c r="S30" s="78">
        <v>350</v>
      </c>
      <c r="T30" s="78"/>
      <c r="U30" s="580" t="s">
        <v>98</v>
      </c>
      <c r="V30" s="581"/>
      <c r="W30" s="581"/>
      <c r="X30" s="581"/>
      <c r="Y30" s="581"/>
      <c r="Z30" s="581"/>
      <c r="AA30" s="582"/>
    </row>
    <row r="31" spans="1:27" ht="12.75" customHeight="1">
      <c r="A31" s="601"/>
      <c r="B31" s="583" t="s">
        <v>1391</v>
      </c>
      <c r="C31" s="584"/>
      <c r="D31" s="585"/>
      <c r="E31" s="78">
        <v>260</v>
      </c>
      <c r="F31" s="82"/>
      <c r="G31" s="657" t="s">
        <v>1392</v>
      </c>
      <c r="H31" s="658"/>
      <c r="I31" s="658"/>
      <c r="J31" s="658"/>
      <c r="K31" s="658"/>
      <c r="L31" s="658"/>
      <c r="M31" s="659"/>
      <c r="N31" s="130"/>
      <c r="O31" s="601"/>
      <c r="P31" s="583" t="s">
        <v>99</v>
      </c>
      <c r="Q31" s="584"/>
      <c r="R31" s="585"/>
      <c r="S31" s="78">
        <v>310</v>
      </c>
      <c r="T31" s="78"/>
      <c r="U31" s="580" t="s">
        <v>100</v>
      </c>
      <c r="V31" s="581"/>
      <c r="W31" s="581"/>
      <c r="X31" s="581"/>
      <c r="Y31" s="581"/>
      <c r="Z31" s="581"/>
      <c r="AA31" s="582"/>
    </row>
    <row r="32" spans="1:27" ht="12.75" customHeight="1">
      <c r="A32" s="601"/>
      <c r="B32" s="583" t="s">
        <v>101</v>
      </c>
      <c r="C32" s="584"/>
      <c r="D32" s="585"/>
      <c r="E32" s="78">
        <v>380</v>
      </c>
      <c r="F32" s="82"/>
      <c r="G32" s="657" t="s">
        <v>1393</v>
      </c>
      <c r="H32" s="658"/>
      <c r="I32" s="658"/>
      <c r="J32" s="658"/>
      <c r="K32" s="658"/>
      <c r="L32" s="658"/>
      <c r="M32" s="659"/>
      <c r="N32" s="130"/>
      <c r="O32" s="601"/>
      <c r="P32" s="583" t="s">
        <v>102</v>
      </c>
      <c r="Q32" s="584"/>
      <c r="R32" s="585"/>
      <c r="S32" s="78">
        <v>460</v>
      </c>
      <c r="T32" s="78"/>
      <c r="U32" s="580" t="s">
        <v>103</v>
      </c>
      <c r="V32" s="581"/>
      <c r="W32" s="581"/>
      <c r="X32" s="581"/>
      <c r="Y32" s="581"/>
      <c r="Z32" s="581"/>
      <c r="AA32" s="582"/>
    </row>
    <row r="33" spans="1:27" ht="12.75" customHeight="1">
      <c r="A33" s="601"/>
      <c r="B33" s="583" t="s">
        <v>104</v>
      </c>
      <c r="C33" s="584"/>
      <c r="D33" s="585"/>
      <c r="E33" s="78">
        <v>300</v>
      </c>
      <c r="F33" s="82"/>
      <c r="G33" s="657" t="s">
        <v>1394</v>
      </c>
      <c r="H33" s="658"/>
      <c r="I33" s="658"/>
      <c r="J33" s="658"/>
      <c r="K33" s="658"/>
      <c r="L33" s="658"/>
      <c r="M33" s="659"/>
      <c r="N33" s="130"/>
      <c r="O33" s="601"/>
      <c r="P33" s="583" t="s">
        <v>937</v>
      </c>
      <c r="Q33" s="584"/>
      <c r="R33" s="585"/>
      <c r="S33" s="78">
        <v>650</v>
      </c>
      <c r="T33" s="78"/>
      <c r="U33" s="580" t="s">
        <v>942</v>
      </c>
      <c r="V33" s="581"/>
      <c r="W33" s="581"/>
      <c r="X33" s="581"/>
      <c r="Y33" s="581"/>
      <c r="Z33" s="581"/>
      <c r="AA33" s="582"/>
    </row>
    <row r="34" spans="1:27" ht="12.75" customHeight="1">
      <c r="A34" s="601"/>
      <c r="B34" s="583" t="s">
        <v>105</v>
      </c>
      <c r="C34" s="584"/>
      <c r="D34" s="585"/>
      <c r="E34" s="78">
        <v>570</v>
      </c>
      <c r="F34" s="82"/>
      <c r="G34" s="657" t="s">
        <v>1395</v>
      </c>
      <c r="H34" s="658"/>
      <c r="I34" s="658"/>
      <c r="J34" s="658"/>
      <c r="K34" s="658"/>
      <c r="L34" s="658"/>
      <c r="M34" s="659"/>
      <c r="N34" s="130"/>
      <c r="O34" s="601"/>
      <c r="P34" s="583" t="s">
        <v>939</v>
      </c>
      <c r="Q34" s="584"/>
      <c r="R34" s="585"/>
      <c r="S34" s="78">
        <v>420</v>
      </c>
      <c r="T34" s="78"/>
      <c r="U34" s="580" t="s">
        <v>943</v>
      </c>
      <c r="V34" s="581"/>
      <c r="W34" s="581"/>
      <c r="X34" s="581"/>
      <c r="Y34" s="581"/>
      <c r="Z34" s="581"/>
      <c r="AA34" s="582"/>
    </row>
    <row r="35" spans="1:27" ht="12.75" customHeight="1">
      <c r="A35" s="601"/>
      <c r="B35" s="583" t="s">
        <v>107</v>
      </c>
      <c r="C35" s="584"/>
      <c r="D35" s="585"/>
      <c r="E35" s="78">
        <v>540</v>
      </c>
      <c r="F35" s="82"/>
      <c r="G35" s="657" t="s">
        <v>1396</v>
      </c>
      <c r="H35" s="658"/>
      <c r="I35" s="658"/>
      <c r="J35" s="658"/>
      <c r="K35" s="658"/>
      <c r="L35" s="658"/>
      <c r="M35" s="659"/>
      <c r="N35" s="130"/>
      <c r="O35" s="601"/>
      <c r="P35" s="583" t="s">
        <v>938</v>
      </c>
      <c r="Q35" s="584"/>
      <c r="R35" s="585"/>
      <c r="S35" s="78">
        <v>510</v>
      </c>
      <c r="T35" s="78"/>
      <c r="U35" s="580" t="s">
        <v>944</v>
      </c>
      <c r="V35" s="581"/>
      <c r="W35" s="581"/>
      <c r="X35" s="581"/>
      <c r="Y35" s="581"/>
      <c r="Z35" s="581"/>
      <c r="AA35" s="582"/>
    </row>
    <row r="36" spans="1:27" ht="12.75" customHeight="1">
      <c r="A36" s="601"/>
      <c r="B36" s="583" t="s">
        <v>109</v>
      </c>
      <c r="C36" s="584"/>
      <c r="D36" s="585"/>
      <c r="E36" s="78">
        <v>620</v>
      </c>
      <c r="F36" s="82"/>
      <c r="G36" s="657" t="s">
        <v>1397</v>
      </c>
      <c r="H36" s="658"/>
      <c r="I36" s="658"/>
      <c r="J36" s="658"/>
      <c r="K36" s="658"/>
      <c r="L36" s="658"/>
      <c r="M36" s="659"/>
      <c r="N36" s="130"/>
      <c r="O36" s="601"/>
      <c r="P36" s="583" t="s">
        <v>940</v>
      </c>
      <c r="Q36" s="584"/>
      <c r="R36" s="585"/>
      <c r="S36" s="78">
        <v>650</v>
      </c>
      <c r="T36" s="78"/>
      <c r="U36" s="580" t="s">
        <v>106</v>
      </c>
      <c r="V36" s="581"/>
      <c r="W36" s="581"/>
      <c r="X36" s="581"/>
      <c r="Y36" s="581"/>
      <c r="Z36" s="581"/>
      <c r="AA36" s="582"/>
    </row>
    <row r="37" spans="1:27" ht="12.75" customHeight="1">
      <c r="A37" s="601"/>
      <c r="B37" s="22" t="s">
        <v>110</v>
      </c>
      <c r="C37" s="23"/>
      <c r="D37" s="24"/>
      <c r="E37" s="78">
        <v>140</v>
      </c>
      <c r="F37" s="114"/>
      <c r="G37" s="681" t="s">
        <v>111</v>
      </c>
      <c r="H37" s="682"/>
      <c r="I37" s="682"/>
      <c r="J37" s="682"/>
      <c r="K37" s="682"/>
      <c r="L37" s="682"/>
      <c r="M37" s="683"/>
      <c r="N37" s="130"/>
      <c r="O37" s="601"/>
      <c r="P37" s="583" t="s">
        <v>941</v>
      </c>
      <c r="Q37" s="584"/>
      <c r="R37" s="585"/>
      <c r="S37" s="78">
        <v>370</v>
      </c>
      <c r="T37" s="115"/>
      <c r="U37" s="665" t="s">
        <v>108</v>
      </c>
      <c r="V37" s="666"/>
      <c r="W37" s="666"/>
      <c r="X37" s="666"/>
      <c r="Y37" s="666"/>
      <c r="Z37" s="666"/>
      <c r="AA37" s="667"/>
    </row>
    <row r="38" spans="1:27" ht="12.75" customHeight="1">
      <c r="A38" s="601"/>
      <c r="B38" s="22" t="s">
        <v>112</v>
      </c>
      <c r="C38" s="23"/>
      <c r="D38" s="24"/>
      <c r="E38" s="78">
        <v>630</v>
      </c>
      <c r="F38" s="82"/>
      <c r="G38" s="681" t="s">
        <v>113</v>
      </c>
      <c r="H38" s="682"/>
      <c r="I38" s="682"/>
      <c r="J38" s="682"/>
      <c r="K38" s="682"/>
      <c r="L38" s="682"/>
      <c r="M38" s="683"/>
      <c r="N38" s="130"/>
      <c r="O38" s="601"/>
      <c r="P38" s="583" t="s">
        <v>1398</v>
      </c>
      <c r="Q38" s="584"/>
      <c r="R38" s="585"/>
      <c r="S38" s="78">
        <v>400</v>
      </c>
      <c r="T38" s="115"/>
      <c r="U38" s="665" t="s">
        <v>1399</v>
      </c>
      <c r="V38" s="666"/>
      <c r="W38" s="666"/>
      <c r="X38" s="666"/>
      <c r="Y38" s="666"/>
      <c r="Z38" s="666"/>
      <c r="AA38" s="667"/>
    </row>
    <row r="39" spans="1:27" ht="12.75" customHeight="1">
      <c r="A39" s="601"/>
      <c r="B39" s="583" t="s">
        <v>114</v>
      </c>
      <c r="C39" s="584"/>
      <c r="D39" s="585"/>
      <c r="E39" s="78">
        <v>700</v>
      </c>
      <c r="F39" s="82"/>
      <c r="G39" s="657" t="s">
        <v>1400</v>
      </c>
      <c r="H39" s="658"/>
      <c r="I39" s="658"/>
      <c r="J39" s="658"/>
      <c r="K39" s="658"/>
      <c r="L39" s="658"/>
      <c r="M39" s="659"/>
      <c r="N39" s="130"/>
      <c r="O39" s="601"/>
      <c r="P39" s="583"/>
      <c r="Q39" s="584"/>
      <c r="R39" s="585"/>
      <c r="S39" s="79"/>
      <c r="T39" s="79"/>
      <c r="U39" s="459"/>
      <c r="V39" s="460"/>
      <c r="W39" s="460"/>
      <c r="X39" s="460"/>
      <c r="Y39" s="460"/>
      <c r="Z39" s="460"/>
      <c r="AA39" s="590"/>
    </row>
    <row r="40" spans="1:27" ht="12.75" customHeight="1">
      <c r="A40" s="601"/>
      <c r="B40" s="583" t="s">
        <v>1402</v>
      </c>
      <c r="C40" s="584"/>
      <c r="D40" s="585"/>
      <c r="E40" s="78">
        <v>1310</v>
      </c>
      <c r="F40" s="82"/>
      <c r="G40" s="657" t="s">
        <v>1403</v>
      </c>
      <c r="H40" s="658"/>
      <c r="I40" s="658"/>
      <c r="J40" s="658"/>
      <c r="K40" s="658"/>
      <c r="L40" s="658"/>
      <c r="M40" s="659"/>
      <c r="N40" s="130"/>
      <c r="O40" s="602"/>
      <c r="P40" s="589" t="s">
        <v>32</v>
      </c>
      <c r="Q40" s="455"/>
      <c r="R40" s="684"/>
      <c r="S40" s="87">
        <f>SUM(S28:S39)</f>
        <v>4680</v>
      </c>
      <c r="T40" s="87">
        <f>SUM(T28:T39)</f>
        <v>0</v>
      </c>
      <c r="U40" s="660"/>
      <c r="V40" s="660"/>
      <c r="W40" s="660"/>
      <c r="X40" s="660"/>
      <c r="Y40" s="660"/>
      <c r="Z40" s="660"/>
      <c r="AA40" s="661"/>
    </row>
    <row r="41" spans="1:27" ht="12.75" customHeight="1">
      <c r="A41" s="601"/>
      <c r="B41" s="583"/>
      <c r="C41" s="584"/>
      <c r="D41" s="585"/>
      <c r="E41" s="83"/>
      <c r="F41" s="83"/>
      <c r="G41" s="688"/>
      <c r="H41" s="689"/>
      <c r="I41" s="689"/>
      <c r="J41" s="689"/>
      <c r="K41" s="689"/>
      <c r="L41" s="689"/>
      <c r="M41" s="690"/>
      <c r="N41" s="130"/>
      <c r="O41" s="600" t="s">
        <v>1737</v>
      </c>
      <c r="P41" s="583" t="s">
        <v>1401</v>
      </c>
      <c r="Q41" s="584"/>
      <c r="R41" s="585"/>
      <c r="S41" s="86">
        <v>430</v>
      </c>
      <c r="T41" s="86"/>
      <c r="U41" s="586" t="s">
        <v>115</v>
      </c>
      <c r="V41" s="587"/>
      <c r="W41" s="587"/>
      <c r="X41" s="587"/>
      <c r="Y41" s="587"/>
      <c r="Z41" s="587"/>
      <c r="AA41" s="588"/>
    </row>
    <row r="42" spans="1:27" ht="12.75" customHeight="1">
      <c r="A42" s="602"/>
      <c r="B42" s="589" t="s">
        <v>32</v>
      </c>
      <c r="C42" s="455"/>
      <c r="D42" s="684"/>
      <c r="E42" s="87">
        <f>SUM(E30:E41)</f>
        <v>5810</v>
      </c>
      <c r="F42" s="87">
        <f>SUM(F30:F41)</f>
        <v>0</v>
      </c>
      <c r="G42" s="660"/>
      <c r="H42" s="660"/>
      <c r="I42" s="660"/>
      <c r="J42" s="660"/>
      <c r="K42" s="660"/>
      <c r="L42" s="660"/>
      <c r="M42" s="661"/>
      <c r="N42" s="130"/>
      <c r="O42" s="601"/>
      <c r="P42" s="583" t="s">
        <v>1404</v>
      </c>
      <c r="Q42" s="584"/>
      <c r="R42" s="585"/>
      <c r="S42" s="78">
        <v>250</v>
      </c>
      <c r="T42" s="78"/>
      <c r="U42" s="580" t="s">
        <v>116</v>
      </c>
      <c r="V42" s="581"/>
      <c r="W42" s="581"/>
      <c r="X42" s="581"/>
      <c r="Y42" s="581"/>
      <c r="Z42" s="581"/>
      <c r="AA42" s="582"/>
    </row>
    <row r="43" spans="1:27" ht="12.75" customHeight="1">
      <c r="A43" s="600" t="s">
        <v>120</v>
      </c>
      <c r="B43" s="583" t="s">
        <v>1954</v>
      </c>
      <c r="C43" s="584"/>
      <c r="D43" s="585"/>
      <c r="E43" s="178">
        <v>600</v>
      </c>
      <c r="F43" s="113"/>
      <c r="G43" s="654" t="s">
        <v>1955</v>
      </c>
      <c r="H43" s="655"/>
      <c r="I43" s="655"/>
      <c r="J43" s="655"/>
      <c r="K43" s="655"/>
      <c r="L43" s="655"/>
      <c r="M43" s="656"/>
      <c r="N43" s="130"/>
      <c r="O43" s="601"/>
      <c r="P43" s="583" t="s">
        <v>1405</v>
      </c>
      <c r="Q43" s="584"/>
      <c r="R43" s="585"/>
      <c r="S43" s="78">
        <v>460</v>
      </c>
      <c r="T43" s="78"/>
      <c r="U43" s="580" t="s">
        <v>117</v>
      </c>
      <c r="V43" s="581"/>
      <c r="W43" s="581"/>
      <c r="X43" s="581"/>
      <c r="Y43" s="581"/>
      <c r="Z43" s="581"/>
      <c r="AA43" s="582"/>
    </row>
    <row r="44" spans="1:27" ht="12.75" customHeight="1">
      <c r="A44" s="601"/>
      <c r="B44" s="583" t="s">
        <v>121</v>
      </c>
      <c r="C44" s="584"/>
      <c r="D44" s="585"/>
      <c r="E44" s="188">
        <v>380</v>
      </c>
      <c r="F44" s="189"/>
      <c r="G44" s="706" t="s">
        <v>1956</v>
      </c>
      <c r="H44" s="707"/>
      <c r="I44" s="707"/>
      <c r="J44" s="707"/>
      <c r="K44" s="707"/>
      <c r="L44" s="707"/>
      <c r="M44" s="708"/>
      <c r="N44" s="130"/>
      <c r="O44" s="601"/>
      <c r="P44" s="583" t="s">
        <v>118</v>
      </c>
      <c r="Q44" s="584"/>
      <c r="R44" s="585"/>
      <c r="S44" s="78">
        <v>370</v>
      </c>
      <c r="T44" s="78"/>
      <c r="U44" s="580" t="s">
        <v>119</v>
      </c>
      <c r="V44" s="581"/>
      <c r="W44" s="581"/>
      <c r="X44" s="581"/>
      <c r="Y44" s="581"/>
      <c r="Z44" s="581"/>
      <c r="AA44" s="582"/>
    </row>
    <row r="45" spans="1:27" ht="12.75" customHeight="1">
      <c r="A45" s="601"/>
      <c r="B45" s="22" t="s">
        <v>124</v>
      </c>
      <c r="C45" s="23"/>
      <c r="D45" s="24"/>
      <c r="E45" s="94">
        <v>440</v>
      </c>
      <c r="F45" s="82"/>
      <c r="G45" s="190" t="s">
        <v>1957</v>
      </c>
      <c r="H45" s="191"/>
      <c r="I45" s="191"/>
      <c r="J45" s="191"/>
      <c r="K45" s="191"/>
      <c r="L45" s="191"/>
      <c r="M45" s="192"/>
      <c r="N45" s="130"/>
      <c r="O45" s="601"/>
      <c r="P45" s="583" t="s">
        <v>122</v>
      </c>
      <c r="Q45" s="584"/>
      <c r="R45" s="585"/>
      <c r="S45" s="78">
        <v>710</v>
      </c>
      <c r="T45" s="78"/>
      <c r="U45" s="580" t="s">
        <v>123</v>
      </c>
      <c r="V45" s="581"/>
      <c r="W45" s="581"/>
      <c r="X45" s="581"/>
      <c r="Y45" s="581"/>
      <c r="Z45" s="581"/>
      <c r="AA45" s="582"/>
    </row>
    <row r="46" spans="1:27" ht="12.75" customHeight="1">
      <c r="A46" s="601"/>
      <c r="B46" s="22" t="s">
        <v>127</v>
      </c>
      <c r="C46" s="23"/>
      <c r="D46" s="24"/>
      <c r="E46" s="94">
        <v>380</v>
      </c>
      <c r="F46" s="82"/>
      <c r="G46" s="190" t="s">
        <v>1958</v>
      </c>
      <c r="H46" s="191"/>
      <c r="I46" s="191"/>
      <c r="J46" s="191"/>
      <c r="K46" s="191"/>
      <c r="L46" s="191"/>
      <c r="M46" s="192"/>
      <c r="N46" s="130"/>
      <c r="O46" s="601"/>
      <c r="P46" s="583" t="s">
        <v>125</v>
      </c>
      <c r="Q46" s="584"/>
      <c r="R46" s="585"/>
      <c r="S46" s="78">
        <v>760</v>
      </c>
      <c r="T46" s="78"/>
      <c r="U46" s="580" t="s">
        <v>126</v>
      </c>
      <c r="V46" s="581"/>
      <c r="W46" s="581"/>
      <c r="X46" s="581"/>
      <c r="Y46" s="581"/>
      <c r="Z46" s="581"/>
      <c r="AA46" s="582"/>
    </row>
    <row r="47" spans="1:27" ht="12.75" customHeight="1">
      <c r="A47" s="601"/>
      <c r="B47" s="22" t="s">
        <v>130</v>
      </c>
      <c r="C47" s="23"/>
      <c r="D47" s="24"/>
      <c r="E47" s="94">
        <v>340</v>
      </c>
      <c r="F47" s="82"/>
      <c r="G47" s="190" t="s">
        <v>1406</v>
      </c>
      <c r="H47" s="191"/>
      <c r="I47" s="191"/>
      <c r="J47" s="191"/>
      <c r="K47" s="191"/>
      <c r="L47" s="191"/>
      <c r="M47" s="192"/>
      <c r="N47" s="130"/>
      <c r="O47" s="601"/>
      <c r="P47" s="583" t="s">
        <v>128</v>
      </c>
      <c r="Q47" s="584"/>
      <c r="R47" s="585"/>
      <c r="S47" s="78">
        <v>620</v>
      </c>
      <c r="T47" s="78"/>
      <c r="U47" s="580" t="s">
        <v>129</v>
      </c>
      <c r="V47" s="581"/>
      <c r="W47" s="581"/>
      <c r="X47" s="581"/>
      <c r="Y47" s="581"/>
      <c r="Z47" s="581"/>
      <c r="AA47" s="582"/>
    </row>
    <row r="48" spans="1:27" ht="12.75" customHeight="1">
      <c r="A48" s="601"/>
      <c r="B48" s="22" t="s">
        <v>133</v>
      </c>
      <c r="C48" s="23"/>
      <c r="D48" s="24"/>
      <c r="E48" s="78">
        <v>410</v>
      </c>
      <c r="F48" s="82"/>
      <c r="G48" s="190" t="s">
        <v>134</v>
      </c>
      <c r="H48" s="191"/>
      <c r="I48" s="191"/>
      <c r="J48" s="191"/>
      <c r="K48" s="191"/>
      <c r="L48" s="191"/>
      <c r="M48" s="192"/>
      <c r="N48" s="130"/>
      <c r="O48" s="601"/>
      <c r="P48" s="583" t="s">
        <v>131</v>
      </c>
      <c r="Q48" s="584"/>
      <c r="R48" s="585"/>
      <c r="S48" s="78">
        <v>190</v>
      </c>
      <c r="T48" s="78"/>
      <c r="U48" s="580" t="s">
        <v>132</v>
      </c>
      <c r="V48" s="581"/>
      <c r="W48" s="581"/>
      <c r="X48" s="581"/>
      <c r="Y48" s="581"/>
      <c r="Z48" s="581"/>
      <c r="AA48" s="582"/>
    </row>
    <row r="49" spans="1:27" ht="12.75" customHeight="1">
      <c r="A49" s="601"/>
      <c r="B49" s="22" t="s">
        <v>137</v>
      </c>
      <c r="C49" s="23"/>
      <c r="D49" s="24"/>
      <c r="E49" s="78">
        <v>460</v>
      </c>
      <c r="F49" s="82"/>
      <c r="G49" s="190" t="s">
        <v>138</v>
      </c>
      <c r="H49" s="191"/>
      <c r="I49" s="191"/>
      <c r="J49" s="191"/>
      <c r="K49" s="191"/>
      <c r="L49" s="191"/>
      <c r="M49" s="192"/>
      <c r="N49" s="130"/>
      <c r="O49" s="601"/>
      <c r="P49" s="583" t="s">
        <v>135</v>
      </c>
      <c r="Q49" s="584"/>
      <c r="R49" s="585"/>
      <c r="S49" s="78">
        <v>900</v>
      </c>
      <c r="T49" s="78"/>
      <c r="U49" s="580" t="s">
        <v>136</v>
      </c>
      <c r="V49" s="581"/>
      <c r="W49" s="581"/>
      <c r="X49" s="581"/>
      <c r="Y49" s="581"/>
      <c r="Z49" s="581"/>
      <c r="AA49" s="582"/>
    </row>
    <row r="50" spans="1:27" ht="12.75" customHeight="1">
      <c r="A50" s="601"/>
      <c r="B50" s="22" t="s">
        <v>140</v>
      </c>
      <c r="C50" s="23"/>
      <c r="D50" s="24"/>
      <c r="E50" s="78">
        <v>510</v>
      </c>
      <c r="F50" s="82"/>
      <c r="G50" s="190" t="s">
        <v>1407</v>
      </c>
      <c r="H50" s="191"/>
      <c r="I50" s="191"/>
      <c r="J50" s="191"/>
      <c r="K50" s="191"/>
      <c r="L50" s="191"/>
      <c r="M50" s="192"/>
      <c r="N50" s="130"/>
      <c r="O50" s="601"/>
      <c r="P50" s="583"/>
      <c r="Q50" s="584"/>
      <c r="R50" s="585"/>
      <c r="S50" s="79"/>
      <c r="T50" s="79"/>
      <c r="U50" s="459" t="s">
        <v>139</v>
      </c>
      <c r="V50" s="460"/>
      <c r="W50" s="460"/>
      <c r="X50" s="460"/>
      <c r="Y50" s="460"/>
      <c r="Z50" s="460"/>
      <c r="AA50" s="590"/>
    </row>
    <row r="51" spans="1:27" ht="12.75" customHeight="1">
      <c r="A51" s="601"/>
      <c r="B51" s="22" t="s">
        <v>1408</v>
      </c>
      <c r="C51" s="23"/>
      <c r="D51" s="24"/>
      <c r="E51" s="78">
        <v>380</v>
      </c>
      <c r="F51" s="83"/>
      <c r="G51" s="190" t="s">
        <v>1409</v>
      </c>
      <c r="H51" s="191"/>
      <c r="I51" s="191"/>
      <c r="J51" s="191"/>
      <c r="K51" s="191"/>
      <c r="L51" s="191"/>
      <c r="M51" s="192"/>
      <c r="N51" s="130"/>
      <c r="O51" s="602"/>
      <c r="P51" s="589" t="s">
        <v>32</v>
      </c>
      <c r="Q51" s="455"/>
      <c r="R51" s="456"/>
      <c r="S51" s="87">
        <f>SUM(S41:S50)</f>
        <v>4690</v>
      </c>
      <c r="T51" s="87">
        <f>SUM(T41:T50)</f>
        <v>0</v>
      </c>
      <c r="U51" s="660"/>
      <c r="V51" s="660"/>
      <c r="W51" s="660"/>
      <c r="X51" s="660"/>
      <c r="Y51" s="660"/>
      <c r="Z51" s="660"/>
      <c r="AA51" s="661"/>
    </row>
    <row r="52" spans="1:27" ht="12.75" customHeight="1">
      <c r="A52" s="602"/>
      <c r="B52" s="589" t="s">
        <v>32</v>
      </c>
      <c r="C52" s="455"/>
      <c r="D52" s="684"/>
      <c r="E52" s="87">
        <f>SUM(E43:E51)</f>
        <v>3900</v>
      </c>
      <c r="F52" s="87">
        <f>SUM(F43:F51)</f>
        <v>0</v>
      </c>
      <c r="G52" s="704"/>
      <c r="H52" s="704"/>
      <c r="I52" s="704"/>
      <c r="J52" s="704"/>
      <c r="K52" s="704"/>
      <c r="L52" s="704"/>
      <c r="M52" s="705"/>
      <c r="N52" s="130"/>
      <c r="O52" s="600" t="s">
        <v>1738</v>
      </c>
      <c r="P52" s="701" t="s">
        <v>1410</v>
      </c>
      <c r="Q52" s="702"/>
      <c r="R52" s="703"/>
      <c r="S52" s="86">
        <v>400</v>
      </c>
      <c r="T52" s="86"/>
      <c r="U52" s="654" t="s">
        <v>141</v>
      </c>
      <c r="V52" s="655"/>
      <c r="W52" s="655"/>
      <c r="X52" s="655"/>
      <c r="Y52" s="655"/>
      <c r="Z52" s="655"/>
      <c r="AA52" s="656"/>
    </row>
    <row r="53" spans="1:27" ht="12.75" customHeight="1">
      <c r="A53" s="600" t="s">
        <v>1415</v>
      </c>
      <c r="B53" s="606" t="s">
        <v>1416</v>
      </c>
      <c r="C53" s="607"/>
      <c r="D53" s="608"/>
      <c r="E53" s="86">
        <v>170</v>
      </c>
      <c r="F53" s="113"/>
      <c r="G53" s="654" t="s">
        <v>1417</v>
      </c>
      <c r="H53" s="655"/>
      <c r="I53" s="655"/>
      <c r="J53" s="655"/>
      <c r="K53" s="655"/>
      <c r="L53" s="655"/>
      <c r="M53" s="656"/>
      <c r="N53" s="130"/>
      <c r="O53" s="601"/>
      <c r="P53" s="671" t="s">
        <v>1411</v>
      </c>
      <c r="Q53" s="672"/>
      <c r="R53" s="673"/>
      <c r="S53" s="78">
        <v>390</v>
      </c>
      <c r="T53" s="94"/>
      <c r="U53" s="657" t="s">
        <v>1412</v>
      </c>
      <c r="V53" s="658"/>
      <c r="W53" s="658"/>
      <c r="X53" s="658"/>
      <c r="Y53" s="658"/>
      <c r="Z53" s="658"/>
      <c r="AA53" s="659"/>
    </row>
    <row r="54" spans="1:27" ht="12.75" customHeight="1">
      <c r="A54" s="601"/>
      <c r="B54" s="694" t="s">
        <v>1419</v>
      </c>
      <c r="C54" s="695"/>
      <c r="D54" s="696"/>
      <c r="E54" s="78">
        <v>260</v>
      </c>
      <c r="F54" s="82"/>
      <c r="G54" s="657" t="s">
        <v>143</v>
      </c>
      <c r="H54" s="658"/>
      <c r="I54" s="658"/>
      <c r="J54" s="658"/>
      <c r="K54" s="658"/>
      <c r="L54" s="658"/>
      <c r="M54" s="659"/>
      <c r="N54" s="130"/>
      <c r="O54" s="601"/>
      <c r="P54" s="671" t="s">
        <v>1413</v>
      </c>
      <c r="Q54" s="672"/>
      <c r="R54" s="673"/>
      <c r="S54" s="78">
        <v>410</v>
      </c>
      <c r="T54" s="94"/>
      <c r="U54" s="657" t="s">
        <v>1414</v>
      </c>
      <c r="V54" s="658"/>
      <c r="W54" s="658"/>
      <c r="X54" s="658"/>
      <c r="Y54" s="658"/>
      <c r="Z54" s="658"/>
      <c r="AA54" s="659"/>
    </row>
    <row r="55" spans="1:27" ht="12.75" customHeight="1">
      <c r="A55" s="601"/>
      <c r="B55" s="583" t="s">
        <v>1421</v>
      </c>
      <c r="C55" s="584"/>
      <c r="D55" s="585"/>
      <c r="E55" s="94">
        <v>210</v>
      </c>
      <c r="F55" s="82"/>
      <c r="G55" s="657" t="s">
        <v>1422</v>
      </c>
      <c r="H55" s="658"/>
      <c r="I55" s="658"/>
      <c r="J55" s="658"/>
      <c r="K55" s="658"/>
      <c r="L55" s="658"/>
      <c r="M55" s="659"/>
      <c r="N55" s="130"/>
      <c r="O55" s="601"/>
      <c r="P55" s="671" t="s">
        <v>142</v>
      </c>
      <c r="Q55" s="672"/>
      <c r="R55" s="673"/>
      <c r="S55" s="78">
        <v>420</v>
      </c>
      <c r="T55" s="94"/>
      <c r="U55" s="657" t="s">
        <v>1418</v>
      </c>
      <c r="V55" s="658"/>
      <c r="W55" s="658"/>
      <c r="X55" s="658"/>
      <c r="Y55" s="658"/>
      <c r="Z55" s="658"/>
      <c r="AA55" s="659"/>
    </row>
    <row r="56" spans="1:27" ht="12.75" customHeight="1">
      <c r="A56" s="601"/>
      <c r="B56" s="583" t="s">
        <v>1424</v>
      </c>
      <c r="C56" s="584"/>
      <c r="D56" s="585"/>
      <c r="E56" s="94">
        <v>420</v>
      </c>
      <c r="F56" s="82"/>
      <c r="G56" s="657" t="s">
        <v>1425</v>
      </c>
      <c r="H56" s="658"/>
      <c r="I56" s="658"/>
      <c r="J56" s="658"/>
      <c r="K56" s="658"/>
      <c r="L56" s="658"/>
      <c r="M56" s="659"/>
      <c r="N56" s="130"/>
      <c r="O56" s="601"/>
      <c r="P56" s="671" t="s">
        <v>144</v>
      </c>
      <c r="Q56" s="672"/>
      <c r="R56" s="673"/>
      <c r="S56" s="78">
        <v>580</v>
      </c>
      <c r="T56" s="94"/>
      <c r="U56" s="657" t="s">
        <v>1420</v>
      </c>
      <c r="V56" s="658"/>
      <c r="W56" s="658"/>
      <c r="X56" s="658"/>
      <c r="Y56" s="658"/>
      <c r="Z56" s="658"/>
      <c r="AA56" s="659"/>
    </row>
    <row r="57" spans="1:27" ht="12.75" customHeight="1">
      <c r="A57" s="601"/>
      <c r="B57" s="583" t="s">
        <v>146</v>
      </c>
      <c r="C57" s="584"/>
      <c r="D57" s="585"/>
      <c r="E57" s="94">
        <v>670</v>
      </c>
      <c r="F57" s="82"/>
      <c r="G57" s="657" t="s">
        <v>1428</v>
      </c>
      <c r="H57" s="658"/>
      <c r="I57" s="658"/>
      <c r="J57" s="658"/>
      <c r="K57" s="658"/>
      <c r="L57" s="658"/>
      <c r="M57" s="659"/>
      <c r="N57" s="130"/>
      <c r="O57" s="601"/>
      <c r="P57" s="671" t="s">
        <v>145</v>
      </c>
      <c r="Q57" s="672"/>
      <c r="R57" s="673"/>
      <c r="S57" s="78">
        <v>380</v>
      </c>
      <c r="T57" s="94"/>
      <c r="U57" s="657" t="s">
        <v>1423</v>
      </c>
      <c r="V57" s="658"/>
      <c r="W57" s="658"/>
      <c r="X57" s="658"/>
      <c r="Y57" s="658"/>
      <c r="Z57" s="658"/>
      <c r="AA57" s="659"/>
    </row>
    <row r="58" spans="1:27" ht="12.75" customHeight="1">
      <c r="A58" s="601"/>
      <c r="B58" s="583" t="s">
        <v>147</v>
      </c>
      <c r="C58" s="584"/>
      <c r="D58" s="585"/>
      <c r="E58" s="94">
        <v>360</v>
      </c>
      <c r="F58" s="82"/>
      <c r="G58" s="657" t="s">
        <v>1429</v>
      </c>
      <c r="H58" s="658"/>
      <c r="I58" s="658"/>
      <c r="J58" s="658"/>
      <c r="K58" s="658"/>
      <c r="L58" s="658"/>
      <c r="M58" s="659"/>
      <c r="N58" s="130"/>
      <c r="O58" s="601"/>
      <c r="P58" s="671" t="s">
        <v>1426</v>
      </c>
      <c r="Q58" s="672"/>
      <c r="R58" s="673"/>
      <c r="S58" s="78">
        <v>530</v>
      </c>
      <c r="T58" s="94"/>
      <c r="U58" s="657" t="s">
        <v>1427</v>
      </c>
      <c r="V58" s="658"/>
      <c r="W58" s="658"/>
      <c r="X58" s="658"/>
      <c r="Y58" s="658"/>
      <c r="Z58" s="658"/>
      <c r="AA58" s="659"/>
    </row>
    <row r="59" spans="1:27" ht="12.75" customHeight="1">
      <c r="A59" s="601"/>
      <c r="B59" s="583" t="s">
        <v>148</v>
      </c>
      <c r="C59" s="584"/>
      <c r="D59" s="585"/>
      <c r="E59" s="78">
        <v>350</v>
      </c>
      <c r="F59" s="82"/>
      <c r="G59" s="657" t="s">
        <v>1430</v>
      </c>
      <c r="H59" s="658"/>
      <c r="I59" s="658"/>
      <c r="J59" s="658"/>
      <c r="K59" s="658"/>
      <c r="L59" s="658"/>
      <c r="M59" s="659"/>
      <c r="N59" s="130"/>
      <c r="O59" s="601"/>
      <c r="P59" s="671"/>
      <c r="Q59" s="672"/>
      <c r="R59" s="673"/>
      <c r="S59" s="79"/>
      <c r="T59" s="79"/>
      <c r="U59" s="662"/>
      <c r="V59" s="663"/>
      <c r="W59" s="663"/>
      <c r="X59" s="663"/>
      <c r="Y59" s="663"/>
      <c r="Z59" s="663"/>
      <c r="AA59" s="664"/>
    </row>
    <row r="60" spans="1:27" ht="12.75" customHeight="1">
      <c r="A60" s="601"/>
      <c r="B60" s="583" t="s">
        <v>149</v>
      </c>
      <c r="C60" s="584"/>
      <c r="D60" s="585"/>
      <c r="E60" s="78">
        <v>330</v>
      </c>
      <c r="F60" s="82"/>
      <c r="G60" s="657" t="s">
        <v>1431</v>
      </c>
      <c r="H60" s="658"/>
      <c r="I60" s="658"/>
      <c r="J60" s="658"/>
      <c r="K60" s="658"/>
      <c r="L60" s="658"/>
      <c r="M60" s="659"/>
      <c r="N60" s="130"/>
      <c r="O60" s="602"/>
      <c r="P60" s="589" t="s">
        <v>32</v>
      </c>
      <c r="Q60" s="455"/>
      <c r="R60" s="456"/>
      <c r="S60" s="87">
        <f>SUM(S52:S59)</f>
        <v>3110</v>
      </c>
      <c r="T60" s="87">
        <f>SUM(T52:T59)</f>
        <v>0</v>
      </c>
      <c r="U60" s="660"/>
      <c r="V60" s="660"/>
      <c r="W60" s="660"/>
      <c r="X60" s="660"/>
      <c r="Y60" s="660"/>
      <c r="Z60" s="660"/>
      <c r="AA60" s="661"/>
    </row>
    <row r="61" spans="1:20" ht="12.75" customHeight="1">
      <c r="A61" s="601"/>
      <c r="B61" s="583" t="s">
        <v>151</v>
      </c>
      <c r="C61" s="584"/>
      <c r="D61" s="585"/>
      <c r="E61" s="78">
        <v>350</v>
      </c>
      <c r="F61" s="82"/>
      <c r="G61" s="657" t="s">
        <v>1432</v>
      </c>
      <c r="H61" s="658"/>
      <c r="I61" s="658"/>
      <c r="J61" s="658"/>
      <c r="K61" s="658"/>
      <c r="L61" s="658"/>
      <c r="M61" s="659"/>
      <c r="N61" s="130"/>
      <c r="T61" s="61"/>
    </row>
    <row r="62" spans="1:27" ht="12.75" customHeight="1">
      <c r="A62" s="601"/>
      <c r="B62" s="685"/>
      <c r="C62" s="686"/>
      <c r="D62" s="687"/>
      <c r="E62" s="83"/>
      <c r="F62" s="83"/>
      <c r="G62" s="688"/>
      <c r="H62" s="689"/>
      <c r="I62" s="689"/>
      <c r="J62" s="689"/>
      <c r="K62" s="689"/>
      <c r="L62" s="689"/>
      <c r="M62" s="690"/>
      <c r="N62" s="130"/>
      <c r="O62" s="668" t="s">
        <v>150</v>
      </c>
      <c r="P62" s="669"/>
      <c r="Q62" s="669"/>
      <c r="R62" s="670"/>
      <c r="S62" s="98">
        <f>SUM(E17,E29,E42,E52,E63,S16,S27,S40,S51,S60)</f>
        <v>43490</v>
      </c>
      <c r="T62" s="116">
        <f>SUM(F17,F29,F42,F52,F63,T16,T27,T40,T51,T60)</f>
        <v>0</v>
      </c>
      <c r="U62" s="18"/>
      <c r="V62" s="18"/>
      <c r="W62" s="18"/>
      <c r="X62" s="18"/>
      <c r="Y62" s="18"/>
      <c r="Z62" s="18"/>
      <c r="AA62" s="18"/>
    </row>
    <row r="63" spans="1:27" ht="12.75" customHeight="1">
      <c r="A63" s="602"/>
      <c r="B63" s="589" t="s">
        <v>32</v>
      </c>
      <c r="C63" s="455"/>
      <c r="D63" s="684"/>
      <c r="E63" s="87">
        <f>SUM(E53:E62)</f>
        <v>3120</v>
      </c>
      <c r="F63" s="87">
        <f>SUM(F53:F62)</f>
        <v>0</v>
      </c>
      <c r="G63" s="597"/>
      <c r="H63" s="598"/>
      <c r="I63" s="598"/>
      <c r="J63" s="598"/>
      <c r="K63" s="598"/>
      <c r="L63" s="598"/>
      <c r="M63" s="599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12.75" customHeight="1">
      <c r="A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12.75" customHeight="1">
      <c r="A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.75" customHeight="1">
      <c r="A66" s="649" t="s">
        <v>948</v>
      </c>
      <c r="B66" s="649"/>
      <c r="C66" s="649"/>
      <c r="D66" s="649"/>
      <c r="E66" s="649"/>
      <c r="F66" s="649"/>
      <c r="G66" s="649"/>
      <c r="H66" s="649"/>
      <c r="I66" s="649"/>
      <c r="J66" s="649"/>
      <c r="K66" s="649"/>
      <c r="L66" s="649"/>
      <c r="M66" s="649"/>
      <c r="N66" s="649"/>
      <c r="O66" s="649"/>
      <c r="P66" s="649"/>
      <c r="Q66" s="649"/>
      <c r="R66" s="649"/>
      <c r="S66" s="649"/>
      <c r="T66" s="649"/>
      <c r="U66" s="649"/>
      <c r="V66" s="649"/>
      <c r="W66" s="649"/>
      <c r="X66" s="649"/>
      <c r="Y66" s="649"/>
      <c r="Z66" s="649"/>
      <c r="AA66" s="649"/>
    </row>
    <row r="67" spans="1:27" ht="12.75" customHeight="1">
      <c r="A67" s="44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5:27" ht="12.75" customHeight="1"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2:13" ht="12.75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5:27" ht="12.75" customHeight="1"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5:27" ht="12.75" customHeight="1"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</sheetData>
  <sheetProtection/>
  <mergeCells count="241">
    <mergeCell ref="A66:AA66"/>
    <mergeCell ref="A30:A42"/>
    <mergeCell ref="H2:I2"/>
    <mergeCell ref="K2:M2"/>
    <mergeCell ref="X1:AA1"/>
    <mergeCell ref="D1:W1"/>
    <mergeCell ref="U44:AA44"/>
    <mergeCell ref="U46:AA46"/>
    <mergeCell ref="U42:AA42"/>
    <mergeCell ref="U45:AA45"/>
    <mergeCell ref="P57:R57"/>
    <mergeCell ref="P59:R59"/>
    <mergeCell ref="G55:M55"/>
    <mergeCell ref="G52:M52"/>
    <mergeCell ref="P41:R41"/>
    <mergeCell ref="P42:R42"/>
    <mergeCell ref="G44:M44"/>
    <mergeCell ref="P44:R44"/>
    <mergeCell ref="P47:R47"/>
    <mergeCell ref="P45:R45"/>
    <mergeCell ref="P40:R40"/>
    <mergeCell ref="P60:R60"/>
    <mergeCell ref="P51:R51"/>
    <mergeCell ref="O41:O51"/>
    <mergeCell ref="G41:M41"/>
    <mergeCell ref="G43:M43"/>
    <mergeCell ref="P56:R56"/>
    <mergeCell ref="P52:R52"/>
    <mergeCell ref="P54:R54"/>
    <mergeCell ref="P49:R49"/>
    <mergeCell ref="P53:R53"/>
    <mergeCell ref="P50:R50"/>
    <mergeCell ref="P43:R43"/>
    <mergeCell ref="G61:M61"/>
    <mergeCell ref="G54:M54"/>
    <mergeCell ref="G42:M42"/>
    <mergeCell ref="G57:M57"/>
    <mergeCell ref="P48:R48"/>
    <mergeCell ref="G59:M59"/>
    <mergeCell ref="P46:R46"/>
    <mergeCell ref="G62:M62"/>
    <mergeCell ref="A18:A29"/>
    <mergeCell ref="B22:D22"/>
    <mergeCell ref="B21:D21"/>
    <mergeCell ref="B18:D18"/>
    <mergeCell ref="B20:D20"/>
    <mergeCell ref="G60:M60"/>
    <mergeCell ref="A43:A52"/>
    <mergeCell ref="B34:D34"/>
    <mergeCell ref="B36:D36"/>
    <mergeCell ref="G63:M63"/>
    <mergeCell ref="G56:M56"/>
    <mergeCell ref="G53:M53"/>
    <mergeCell ref="B61:D61"/>
    <mergeCell ref="A53:A63"/>
    <mergeCell ref="G58:M58"/>
    <mergeCell ref="B55:D55"/>
    <mergeCell ref="B54:D54"/>
    <mergeCell ref="B57:D57"/>
    <mergeCell ref="B63:D63"/>
    <mergeCell ref="B35:D35"/>
    <mergeCell ref="B30:D30"/>
    <mergeCell ref="B32:D32"/>
    <mergeCell ref="B39:D39"/>
    <mergeCell ref="B25:D25"/>
    <mergeCell ref="B23:D23"/>
    <mergeCell ref="B31:D31"/>
    <mergeCell ref="B33:D33"/>
    <mergeCell ref="B26:D26"/>
    <mergeCell ref="B28:D28"/>
    <mergeCell ref="B27:D27"/>
    <mergeCell ref="B29:D29"/>
    <mergeCell ref="P10:R10"/>
    <mergeCell ref="G6:M6"/>
    <mergeCell ref="B24:D24"/>
    <mergeCell ref="B19:D19"/>
    <mergeCell ref="B16:D16"/>
    <mergeCell ref="G13:M13"/>
    <mergeCell ref="B13:D13"/>
    <mergeCell ref="O6:O16"/>
    <mergeCell ref="G10:M10"/>
    <mergeCell ref="G11:M11"/>
    <mergeCell ref="G7:M7"/>
    <mergeCell ref="B8:D8"/>
    <mergeCell ref="B9:D9"/>
    <mergeCell ref="B10:D10"/>
    <mergeCell ref="G9:M9"/>
    <mergeCell ref="G8:M8"/>
    <mergeCell ref="G16:M16"/>
    <mergeCell ref="B12:D12"/>
    <mergeCell ref="B17:D17"/>
    <mergeCell ref="B15:D15"/>
    <mergeCell ref="B11:D11"/>
    <mergeCell ref="G15:M15"/>
    <mergeCell ref="G12:M12"/>
    <mergeCell ref="G14:M14"/>
    <mergeCell ref="A1:C1"/>
    <mergeCell ref="A2:C2"/>
    <mergeCell ref="A3:C3"/>
    <mergeCell ref="B5:D5"/>
    <mergeCell ref="D2:E2"/>
    <mergeCell ref="A6:A17"/>
    <mergeCell ref="B6:D6"/>
    <mergeCell ref="B7:D7"/>
    <mergeCell ref="A4:S4"/>
    <mergeCell ref="P14:R14"/>
    <mergeCell ref="G28:M28"/>
    <mergeCell ref="P28:R28"/>
    <mergeCell ref="G18:M18"/>
    <mergeCell ref="G21:M21"/>
    <mergeCell ref="G20:M20"/>
    <mergeCell ref="P19:R19"/>
    <mergeCell ref="P21:R21"/>
    <mergeCell ref="P25:R25"/>
    <mergeCell ref="P20:R20"/>
    <mergeCell ref="G26:M26"/>
    <mergeCell ref="B62:D62"/>
    <mergeCell ref="B60:D60"/>
    <mergeCell ref="B58:D58"/>
    <mergeCell ref="B59:D59"/>
    <mergeCell ref="B52:D52"/>
    <mergeCell ref="B53:D53"/>
    <mergeCell ref="B56:D56"/>
    <mergeCell ref="B43:D43"/>
    <mergeCell ref="B44:D44"/>
    <mergeCell ref="B40:D40"/>
    <mergeCell ref="B42:D42"/>
    <mergeCell ref="B41:D41"/>
    <mergeCell ref="G39:M39"/>
    <mergeCell ref="G40:M40"/>
    <mergeCell ref="G38:M38"/>
    <mergeCell ref="G37:M37"/>
    <mergeCell ref="P29:R29"/>
    <mergeCell ref="G34:M34"/>
    <mergeCell ref="G33:M33"/>
    <mergeCell ref="G36:M36"/>
    <mergeCell ref="G35:M35"/>
    <mergeCell ref="P38:R38"/>
    <mergeCell ref="G31:M31"/>
    <mergeCell ref="G32:M32"/>
    <mergeCell ref="O17:O27"/>
    <mergeCell ref="G23:M23"/>
    <mergeCell ref="G25:M25"/>
    <mergeCell ref="G17:M17"/>
    <mergeCell ref="G19:M19"/>
    <mergeCell ref="G27:M27"/>
    <mergeCell ref="P13:R13"/>
    <mergeCell ref="P8:R8"/>
    <mergeCell ref="P11:R11"/>
    <mergeCell ref="U13:AA13"/>
    <mergeCell ref="G30:M30"/>
    <mergeCell ref="G22:M22"/>
    <mergeCell ref="G29:M29"/>
    <mergeCell ref="P27:R27"/>
    <mergeCell ref="G24:M24"/>
    <mergeCell ref="P12:R12"/>
    <mergeCell ref="G5:M5"/>
    <mergeCell ref="P9:R9"/>
    <mergeCell ref="P7:R7"/>
    <mergeCell ref="U12:AA12"/>
    <mergeCell ref="U9:AA9"/>
    <mergeCell ref="U8:AA8"/>
    <mergeCell ref="U10:AA10"/>
    <mergeCell ref="U11:AA11"/>
    <mergeCell ref="U6:AA6"/>
    <mergeCell ref="U7:AA7"/>
    <mergeCell ref="X4:Z4"/>
    <mergeCell ref="U2:AA2"/>
    <mergeCell ref="U3:Z3"/>
    <mergeCell ref="U4:V4"/>
    <mergeCell ref="P2:Q2"/>
    <mergeCell ref="P6:R6"/>
    <mergeCell ref="P5:R5"/>
    <mergeCell ref="D3:S3"/>
    <mergeCell ref="F2:G2"/>
    <mergeCell ref="U5:AA5"/>
    <mergeCell ref="O62:R62"/>
    <mergeCell ref="O52:O60"/>
    <mergeCell ref="P55:R55"/>
    <mergeCell ref="P35:R35"/>
    <mergeCell ref="O28:O40"/>
    <mergeCell ref="P33:R33"/>
    <mergeCell ref="P34:R34"/>
    <mergeCell ref="P32:R32"/>
    <mergeCell ref="P58:R58"/>
    <mergeCell ref="P39:R39"/>
    <mergeCell ref="P37:R37"/>
    <mergeCell ref="P18:R18"/>
    <mergeCell ref="P17:R17"/>
    <mergeCell ref="P23:R23"/>
    <mergeCell ref="P22:R22"/>
    <mergeCell ref="P36:R36"/>
    <mergeCell ref="P30:R30"/>
    <mergeCell ref="P24:R24"/>
    <mergeCell ref="U14:AA14"/>
    <mergeCell ref="U23:AA23"/>
    <mergeCell ref="U22:AA22"/>
    <mergeCell ref="U21:AA21"/>
    <mergeCell ref="U19:AA19"/>
    <mergeCell ref="U24:AA24"/>
    <mergeCell ref="U17:AA17"/>
    <mergeCell ref="U20:AA20"/>
    <mergeCell ref="U31:AA31"/>
    <mergeCell ref="U26:AA26"/>
    <mergeCell ref="P26:R26"/>
    <mergeCell ref="U15:AA15"/>
    <mergeCell ref="U16:AA16"/>
    <mergeCell ref="U18:AA18"/>
    <mergeCell ref="P15:R15"/>
    <mergeCell ref="P16:R16"/>
    <mergeCell ref="P31:R31"/>
    <mergeCell ref="U36:AA36"/>
    <mergeCell ref="U35:AA35"/>
    <mergeCell ref="U37:AA37"/>
    <mergeCell ref="U38:AA38"/>
    <mergeCell ref="U25:AA25"/>
    <mergeCell ref="U28:AA28"/>
    <mergeCell ref="U27:AA27"/>
    <mergeCell ref="U29:AA29"/>
    <mergeCell ref="U30:AA30"/>
    <mergeCell ref="U32:AA32"/>
    <mergeCell ref="U54:AA54"/>
    <mergeCell ref="U34:AA34"/>
    <mergeCell ref="U33:AA33"/>
    <mergeCell ref="U50:AA50"/>
    <mergeCell ref="U51:AA51"/>
    <mergeCell ref="U49:AA49"/>
    <mergeCell ref="U48:AA48"/>
    <mergeCell ref="U47:AA47"/>
    <mergeCell ref="U40:AA40"/>
    <mergeCell ref="U39:AA39"/>
    <mergeCell ref="U52:AA52"/>
    <mergeCell ref="U56:AA56"/>
    <mergeCell ref="U41:AA41"/>
    <mergeCell ref="U43:AA43"/>
    <mergeCell ref="U53:AA53"/>
    <mergeCell ref="U60:AA60"/>
    <mergeCell ref="U57:AA57"/>
    <mergeCell ref="U59:AA59"/>
    <mergeCell ref="U58:AA58"/>
    <mergeCell ref="U55:AA55"/>
  </mergeCells>
  <conditionalFormatting sqref="F6:F63">
    <cfRule type="cellIs" priority="2" dxfId="18" operator="greaterThan" stopIfTrue="1">
      <formula>E6</formula>
    </cfRule>
  </conditionalFormatting>
  <conditionalFormatting sqref="T6:T62">
    <cfRule type="cellIs" priority="1" dxfId="18" operator="greaterThan" stopIfTrue="1">
      <formula>S6</formula>
    </cfRule>
  </conditionalFormatting>
  <printOptions/>
  <pageMargins left="0.4330708661417323" right="0.15748031496062992" top="0.3937007874015748" bottom="0.15748031496062992" header="0.1968503937007874" footer="0.15748031496062992"/>
  <pageSetup fitToHeight="0" fitToWidth="0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A71"/>
  <sheetViews>
    <sheetView showZeros="0" zoomScaleSheetLayoutView="65" zoomScalePageLayoutView="0" workbookViewId="0" topLeftCell="A1">
      <selection activeCell="A3" sqref="A3:C3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>
      <c r="A1" s="632" t="s">
        <v>1433</v>
      </c>
      <c r="B1" s="633"/>
      <c r="C1" s="633"/>
      <c r="D1" s="709" t="s">
        <v>37</v>
      </c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2">
        <f>'申込書'!$A$1</f>
        <v>43435</v>
      </c>
      <c r="Y1" s="652"/>
      <c r="Z1" s="652"/>
      <c r="AA1" s="653"/>
    </row>
    <row r="2" spans="1:27" ht="20.25" customHeight="1">
      <c r="A2" s="635" t="s">
        <v>1712</v>
      </c>
      <c r="B2" s="636"/>
      <c r="C2" s="637"/>
      <c r="D2" s="628">
        <f>'申込書'!$A$3</f>
        <v>2018</v>
      </c>
      <c r="E2" s="629"/>
      <c r="F2" s="631">
        <f>'申込書'!$J$4</f>
        <v>43432</v>
      </c>
      <c r="G2" s="631"/>
      <c r="H2" s="645" t="str">
        <f>'申込書'!$L$4</f>
        <v>（水）</v>
      </c>
      <c r="I2" s="645"/>
      <c r="J2" s="135" t="s">
        <v>805</v>
      </c>
      <c r="K2" s="619">
        <f>'申込書'!$N$4</f>
        <v>43434</v>
      </c>
      <c r="L2" s="619"/>
      <c r="M2" s="619"/>
      <c r="N2" s="136" t="str">
        <f>'申込書'!$P$4</f>
        <v>（金）</v>
      </c>
      <c r="O2" s="137" t="s">
        <v>806</v>
      </c>
      <c r="P2" s="630">
        <f>'申込書'!$C$4</f>
        <v>43435</v>
      </c>
      <c r="Q2" s="630"/>
      <c r="R2" s="2" t="s">
        <v>831</v>
      </c>
      <c r="S2" s="138" t="s">
        <v>832</v>
      </c>
      <c r="T2" s="111" t="s">
        <v>833</v>
      </c>
      <c r="U2" s="620">
        <f>'申込書'!$C$7</f>
        <v>0</v>
      </c>
      <c r="V2" s="621"/>
      <c r="W2" s="621"/>
      <c r="X2" s="621"/>
      <c r="Y2" s="621"/>
      <c r="Z2" s="621"/>
      <c r="AA2" s="622"/>
    </row>
    <row r="3" spans="1:27" ht="20.25" customHeight="1">
      <c r="A3" s="638" t="s">
        <v>1709</v>
      </c>
      <c r="B3" s="639"/>
      <c r="C3" s="640"/>
      <c r="D3" s="641">
        <f>'申込書'!$C$5</f>
        <v>0</v>
      </c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3"/>
      <c r="T3" s="111" t="s">
        <v>1880</v>
      </c>
      <c r="U3" s="625">
        <f>'集計表'!$N$102</f>
        <v>0</v>
      </c>
      <c r="V3" s="625"/>
      <c r="W3" s="625"/>
      <c r="X3" s="625"/>
      <c r="Y3" s="625"/>
      <c r="Z3" s="625"/>
      <c r="AA3" s="4" t="s">
        <v>1714</v>
      </c>
    </row>
    <row r="4" spans="1:27" ht="13.5">
      <c r="A4" s="644" t="s">
        <v>1875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84"/>
      <c r="U4" s="598" t="s">
        <v>22</v>
      </c>
      <c r="V4" s="598"/>
      <c r="W4" s="19" t="s">
        <v>1434</v>
      </c>
      <c r="X4" s="674">
        <f>SUM(T47)</f>
        <v>0</v>
      </c>
      <c r="Y4" s="598"/>
      <c r="Z4" s="598"/>
      <c r="AA4" s="3" t="s">
        <v>1435</v>
      </c>
    </row>
    <row r="5" spans="1:27" ht="12.75" customHeight="1">
      <c r="A5" s="20"/>
      <c r="B5" s="616" t="s">
        <v>1436</v>
      </c>
      <c r="C5" s="617"/>
      <c r="D5" s="617"/>
      <c r="E5" s="92" t="s">
        <v>23</v>
      </c>
      <c r="F5" s="91" t="s">
        <v>24</v>
      </c>
      <c r="G5" s="617" t="s">
        <v>837</v>
      </c>
      <c r="H5" s="617"/>
      <c r="I5" s="617"/>
      <c r="J5" s="617"/>
      <c r="K5" s="617"/>
      <c r="L5" s="617"/>
      <c r="M5" s="627"/>
      <c r="O5" s="21"/>
      <c r="P5" s="616" t="s">
        <v>838</v>
      </c>
      <c r="Q5" s="617"/>
      <c r="R5" s="617"/>
      <c r="S5" s="92" t="s">
        <v>23</v>
      </c>
      <c r="T5" s="91" t="s">
        <v>24</v>
      </c>
      <c r="U5" s="617" t="s">
        <v>837</v>
      </c>
      <c r="V5" s="617"/>
      <c r="W5" s="617"/>
      <c r="X5" s="617"/>
      <c r="Y5" s="617"/>
      <c r="Z5" s="617"/>
      <c r="AA5" s="627"/>
    </row>
    <row r="6" spans="1:27" ht="12.75" customHeight="1">
      <c r="A6" s="600" t="s">
        <v>152</v>
      </c>
      <c r="B6" s="606" t="s">
        <v>153</v>
      </c>
      <c r="C6" s="607"/>
      <c r="D6" s="608"/>
      <c r="E6" s="108">
        <v>300</v>
      </c>
      <c r="F6" s="108"/>
      <c r="G6" s="586" t="s">
        <v>154</v>
      </c>
      <c r="H6" s="587"/>
      <c r="I6" s="587"/>
      <c r="J6" s="587"/>
      <c r="K6" s="587"/>
      <c r="L6" s="587"/>
      <c r="M6" s="588"/>
      <c r="N6" s="130"/>
      <c r="O6" s="600" t="s">
        <v>155</v>
      </c>
      <c r="P6" s="606" t="s">
        <v>1437</v>
      </c>
      <c r="Q6" s="607"/>
      <c r="R6" s="608"/>
      <c r="S6" s="86">
        <v>290</v>
      </c>
      <c r="T6" s="108"/>
      <c r="U6" s="586" t="s">
        <v>156</v>
      </c>
      <c r="V6" s="587"/>
      <c r="W6" s="587"/>
      <c r="X6" s="587"/>
      <c r="Y6" s="587"/>
      <c r="Z6" s="587"/>
      <c r="AA6" s="588"/>
    </row>
    <row r="7" spans="1:27" ht="12.75" customHeight="1">
      <c r="A7" s="601"/>
      <c r="B7" s="583" t="s">
        <v>1438</v>
      </c>
      <c r="C7" s="584"/>
      <c r="D7" s="585"/>
      <c r="E7" s="105">
        <v>480</v>
      </c>
      <c r="F7" s="105"/>
      <c r="G7" s="580" t="s">
        <v>168</v>
      </c>
      <c r="H7" s="581"/>
      <c r="I7" s="581"/>
      <c r="J7" s="581"/>
      <c r="K7" s="581"/>
      <c r="L7" s="581"/>
      <c r="M7" s="582"/>
      <c r="N7" s="130"/>
      <c r="O7" s="601"/>
      <c r="P7" s="583" t="s">
        <v>1439</v>
      </c>
      <c r="Q7" s="584"/>
      <c r="R7" s="585"/>
      <c r="S7" s="78">
        <v>270</v>
      </c>
      <c r="T7" s="105"/>
      <c r="U7" s="580" t="s">
        <v>169</v>
      </c>
      <c r="V7" s="581"/>
      <c r="W7" s="581"/>
      <c r="X7" s="581"/>
      <c r="Y7" s="581"/>
      <c r="Z7" s="581"/>
      <c r="AA7" s="582"/>
    </row>
    <row r="8" spans="1:27" ht="12.75" customHeight="1">
      <c r="A8" s="601"/>
      <c r="B8" s="583" t="s">
        <v>1440</v>
      </c>
      <c r="C8" s="584"/>
      <c r="D8" s="585"/>
      <c r="E8" s="105">
        <v>400</v>
      </c>
      <c r="F8" s="105"/>
      <c r="G8" s="580" t="s">
        <v>170</v>
      </c>
      <c r="H8" s="581"/>
      <c r="I8" s="581"/>
      <c r="J8" s="581"/>
      <c r="K8" s="581"/>
      <c r="L8" s="581"/>
      <c r="M8" s="582"/>
      <c r="N8" s="130"/>
      <c r="O8" s="601"/>
      <c r="P8" s="583" t="s">
        <v>1441</v>
      </c>
      <c r="Q8" s="584"/>
      <c r="R8" s="585"/>
      <c r="S8" s="78">
        <v>560</v>
      </c>
      <c r="T8" s="105"/>
      <c r="U8" s="580" t="s">
        <v>171</v>
      </c>
      <c r="V8" s="581"/>
      <c r="W8" s="581"/>
      <c r="X8" s="581"/>
      <c r="Y8" s="581"/>
      <c r="Z8" s="581"/>
      <c r="AA8" s="582"/>
    </row>
    <row r="9" spans="1:27" ht="12.75" customHeight="1">
      <c r="A9" s="601"/>
      <c r="B9" s="583" t="s">
        <v>1442</v>
      </c>
      <c r="C9" s="584"/>
      <c r="D9" s="585"/>
      <c r="E9" s="105">
        <v>320</v>
      </c>
      <c r="F9" s="117"/>
      <c r="G9" s="580" t="s">
        <v>172</v>
      </c>
      <c r="H9" s="581"/>
      <c r="I9" s="581"/>
      <c r="J9" s="581"/>
      <c r="K9" s="581"/>
      <c r="L9" s="581"/>
      <c r="M9" s="582"/>
      <c r="N9" s="130"/>
      <c r="O9" s="601"/>
      <c r="P9" s="583" t="s">
        <v>173</v>
      </c>
      <c r="Q9" s="584"/>
      <c r="R9" s="585"/>
      <c r="S9" s="78">
        <v>440</v>
      </c>
      <c r="T9" s="78"/>
      <c r="U9" s="580" t="s">
        <v>174</v>
      </c>
      <c r="V9" s="581"/>
      <c r="W9" s="581"/>
      <c r="X9" s="581"/>
      <c r="Y9" s="581"/>
      <c r="Z9" s="581"/>
      <c r="AA9" s="582"/>
    </row>
    <row r="10" spans="1:27" ht="12.75" customHeight="1">
      <c r="A10" s="601"/>
      <c r="B10" s="583" t="s">
        <v>1443</v>
      </c>
      <c r="C10" s="584"/>
      <c r="D10" s="585"/>
      <c r="E10" s="105">
        <v>320</v>
      </c>
      <c r="F10" s="117"/>
      <c r="G10" s="580" t="s">
        <v>175</v>
      </c>
      <c r="H10" s="581"/>
      <c r="I10" s="581"/>
      <c r="J10" s="581"/>
      <c r="K10" s="581"/>
      <c r="L10" s="581"/>
      <c r="M10" s="582"/>
      <c r="N10" s="130"/>
      <c r="O10" s="601"/>
      <c r="P10" s="583" t="s">
        <v>176</v>
      </c>
      <c r="Q10" s="584"/>
      <c r="R10" s="585"/>
      <c r="S10" s="78">
        <v>340</v>
      </c>
      <c r="T10" s="78"/>
      <c r="U10" s="580" t="s">
        <v>177</v>
      </c>
      <c r="V10" s="581"/>
      <c r="W10" s="581"/>
      <c r="X10" s="581"/>
      <c r="Y10" s="581"/>
      <c r="Z10" s="581"/>
      <c r="AA10" s="582"/>
    </row>
    <row r="11" spans="1:27" ht="12.75" customHeight="1">
      <c r="A11" s="601"/>
      <c r="B11" s="583" t="s">
        <v>1444</v>
      </c>
      <c r="C11" s="584"/>
      <c r="D11" s="585"/>
      <c r="E11" s="105">
        <v>400</v>
      </c>
      <c r="F11" s="117"/>
      <c r="G11" s="580" t="s">
        <v>178</v>
      </c>
      <c r="H11" s="581"/>
      <c r="I11" s="581"/>
      <c r="J11" s="581"/>
      <c r="K11" s="581"/>
      <c r="L11" s="581"/>
      <c r="M11" s="582"/>
      <c r="N11" s="130"/>
      <c r="O11" s="601"/>
      <c r="P11" s="583" t="s">
        <v>179</v>
      </c>
      <c r="Q11" s="584"/>
      <c r="R11" s="585"/>
      <c r="S11" s="78">
        <v>280</v>
      </c>
      <c r="T11" s="78"/>
      <c r="U11" s="580" t="s">
        <v>180</v>
      </c>
      <c r="V11" s="581"/>
      <c r="W11" s="581"/>
      <c r="X11" s="581"/>
      <c r="Y11" s="581"/>
      <c r="Z11" s="581"/>
      <c r="AA11" s="582"/>
    </row>
    <row r="12" spans="1:27" ht="12.75" customHeight="1">
      <c r="A12" s="601"/>
      <c r="B12" s="583" t="s">
        <v>1445</v>
      </c>
      <c r="C12" s="584"/>
      <c r="D12" s="585"/>
      <c r="E12" s="105">
        <v>270</v>
      </c>
      <c r="F12" s="117"/>
      <c r="G12" s="580" t="s">
        <v>181</v>
      </c>
      <c r="H12" s="581"/>
      <c r="I12" s="581"/>
      <c r="J12" s="581"/>
      <c r="K12" s="581"/>
      <c r="L12" s="581"/>
      <c r="M12" s="582"/>
      <c r="N12" s="130"/>
      <c r="O12" s="601"/>
      <c r="P12" s="583" t="s">
        <v>182</v>
      </c>
      <c r="Q12" s="584"/>
      <c r="R12" s="585"/>
      <c r="S12" s="78">
        <v>370</v>
      </c>
      <c r="T12" s="78"/>
      <c r="U12" s="580" t="s">
        <v>183</v>
      </c>
      <c r="V12" s="581"/>
      <c r="W12" s="581"/>
      <c r="X12" s="581"/>
      <c r="Y12" s="581"/>
      <c r="Z12" s="581"/>
      <c r="AA12" s="582"/>
    </row>
    <row r="13" spans="1:27" ht="12.75" customHeight="1">
      <c r="A13" s="601"/>
      <c r="B13" s="583" t="s">
        <v>1446</v>
      </c>
      <c r="C13" s="584"/>
      <c r="D13" s="585"/>
      <c r="E13" s="105">
        <v>340</v>
      </c>
      <c r="F13" s="117"/>
      <c r="G13" s="580" t="s">
        <v>184</v>
      </c>
      <c r="H13" s="581"/>
      <c r="I13" s="581"/>
      <c r="J13" s="581"/>
      <c r="K13" s="581"/>
      <c r="L13" s="581"/>
      <c r="M13" s="582"/>
      <c r="N13" s="130"/>
      <c r="O13" s="601"/>
      <c r="P13" s="583" t="s">
        <v>185</v>
      </c>
      <c r="Q13" s="584"/>
      <c r="R13" s="585"/>
      <c r="S13" s="78">
        <v>490</v>
      </c>
      <c r="T13" s="78"/>
      <c r="U13" s="580" t="s">
        <v>186</v>
      </c>
      <c r="V13" s="581"/>
      <c r="W13" s="581"/>
      <c r="X13" s="581"/>
      <c r="Y13" s="581"/>
      <c r="Z13" s="581"/>
      <c r="AA13" s="582"/>
    </row>
    <row r="14" spans="1:27" ht="12.75" customHeight="1">
      <c r="A14" s="601"/>
      <c r="B14" s="22" t="s">
        <v>1447</v>
      </c>
      <c r="C14" s="23"/>
      <c r="D14" s="24"/>
      <c r="E14" s="105">
        <v>150</v>
      </c>
      <c r="F14" s="117"/>
      <c r="G14" s="580" t="s">
        <v>1448</v>
      </c>
      <c r="H14" s="581"/>
      <c r="I14" s="581"/>
      <c r="J14" s="581"/>
      <c r="K14" s="581"/>
      <c r="L14" s="581"/>
      <c r="M14" s="582"/>
      <c r="N14" s="130"/>
      <c r="O14" s="601"/>
      <c r="P14" s="583" t="s">
        <v>187</v>
      </c>
      <c r="Q14" s="584"/>
      <c r="R14" s="585"/>
      <c r="S14" s="78">
        <v>450</v>
      </c>
      <c r="T14" s="78"/>
      <c r="U14" s="580" t="s">
        <v>188</v>
      </c>
      <c r="V14" s="581"/>
      <c r="W14" s="581"/>
      <c r="X14" s="581"/>
      <c r="Y14" s="581"/>
      <c r="Z14" s="581"/>
      <c r="AA14" s="582"/>
    </row>
    <row r="15" spans="1:27" ht="12.75" customHeight="1">
      <c r="A15" s="601"/>
      <c r="B15" s="583"/>
      <c r="C15" s="584"/>
      <c r="D15" s="585"/>
      <c r="E15" s="120"/>
      <c r="F15" s="118"/>
      <c r="G15" s="459" t="s">
        <v>1449</v>
      </c>
      <c r="H15" s="460"/>
      <c r="I15" s="460"/>
      <c r="J15" s="460"/>
      <c r="K15" s="460"/>
      <c r="L15" s="460"/>
      <c r="M15" s="590"/>
      <c r="N15" s="130"/>
      <c r="O15" s="601"/>
      <c r="P15" s="583" t="s">
        <v>189</v>
      </c>
      <c r="Q15" s="584"/>
      <c r="R15" s="585"/>
      <c r="S15" s="78">
        <v>230</v>
      </c>
      <c r="T15" s="78"/>
      <c r="U15" s="580" t="s">
        <v>190</v>
      </c>
      <c r="V15" s="581"/>
      <c r="W15" s="581"/>
      <c r="X15" s="581"/>
      <c r="Y15" s="581"/>
      <c r="Z15" s="581"/>
      <c r="AA15" s="582"/>
    </row>
    <row r="16" spans="1:27" ht="12.75" customHeight="1">
      <c r="A16" s="602"/>
      <c r="B16" s="589" t="s">
        <v>1450</v>
      </c>
      <c r="C16" s="455"/>
      <c r="D16" s="456"/>
      <c r="E16" s="121">
        <f>SUM(E6:E15)</f>
        <v>2980</v>
      </c>
      <c r="F16" s="119">
        <f>SUM(F6:F15)</f>
        <v>0</v>
      </c>
      <c r="G16" s="646"/>
      <c r="H16" s="647"/>
      <c r="I16" s="647"/>
      <c r="J16" s="647"/>
      <c r="K16" s="647"/>
      <c r="L16" s="647"/>
      <c r="M16" s="648"/>
      <c r="N16" s="130"/>
      <c r="O16" s="601"/>
      <c r="P16" s="583" t="s">
        <v>1451</v>
      </c>
      <c r="Q16" s="584"/>
      <c r="R16" s="585"/>
      <c r="S16" s="78">
        <v>520</v>
      </c>
      <c r="T16" s="78"/>
      <c r="U16" s="580" t="s">
        <v>191</v>
      </c>
      <c r="V16" s="581"/>
      <c r="W16" s="581"/>
      <c r="X16" s="581"/>
      <c r="Y16" s="581"/>
      <c r="Z16" s="581"/>
      <c r="AA16" s="582"/>
    </row>
    <row r="17" spans="1:27" ht="12.75" customHeight="1">
      <c r="A17" s="600" t="s">
        <v>192</v>
      </c>
      <c r="B17" s="583" t="s">
        <v>193</v>
      </c>
      <c r="C17" s="584"/>
      <c r="D17" s="585"/>
      <c r="E17" s="86">
        <v>410</v>
      </c>
      <c r="F17" s="86"/>
      <c r="G17" s="586" t="s">
        <v>194</v>
      </c>
      <c r="H17" s="587"/>
      <c r="I17" s="587"/>
      <c r="J17" s="587"/>
      <c r="K17" s="587"/>
      <c r="L17" s="587"/>
      <c r="M17" s="588"/>
      <c r="N17" s="130"/>
      <c r="O17" s="601"/>
      <c r="P17" s="594"/>
      <c r="Q17" s="595"/>
      <c r="R17" s="596"/>
      <c r="S17" s="79"/>
      <c r="T17" s="79"/>
      <c r="U17" s="459"/>
      <c r="V17" s="460"/>
      <c r="W17" s="460"/>
      <c r="X17" s="460"/>
      <c r="Y17" s="460"/>
      <c r="Z17" s="460"/>
      <c r="AA17" s="590"/>
    </row>
    <row r="18" spans="1:27" ht="12.75" customHeight="1">
      <c r="A18" s="601"/>
      <c r="B18" s="583" t="s">
        <v>195</v>
      </c>
      <c r="C18" s="584"/>
      <c r="D18" s="585"/>
      <c r="E18" s="78">
        <v>570</v>
      </c>
      <c r="F18" s="78"/>
      <c r="G18" s="580" t="s">
        <v>196</v>
      </c>
      <c r="H18" s="581"/>
      <c r="I18" s="581"/>
      <c r="J18" s="581"/>
      <c r="K18" s="581"/>
      <c r="L18" s="581"/>
      <c r="M18" s="582"/>
      <c r="N18" s="130"/>
      <c r="O18" s="602"/>
      <c r="P18" s="589" t="s">
        <v>32</v>
      </c>
      <c r="Q18" s="455"/>
      <c r="R18" s="456"/>
      <c r="S18" s="87">
        <f>SUM(S6:S17)</f>
        <v>4240</v>
      </c>
      <c r="T18" s="87">
        <f>SUM(T6:T17)</f>
        <v>0</v>
      </c>
      <c r="U18" s="597"/>
      <c r="V18" s="598"/>
      <c r="W18" s="598"/>
      <c r="X18" s="598"/>
      <c r="Y18" s="598"/>
      <c r="Z18" s="598"/>
      <c r="AA18" s="599"/>
    </row>
    <row r="19" spans="1:27" ht="12.75" customHeight="1">
      <c r="A19" s="601"/>
      <c r="B19" s="583" t="s">
        <v>1452</v>
      </c>
      <c r="C19" s="584"/>
      <c r="D19" s="585"/>
      <c r="E19" s="78">
        <v>260</v>
      </c>
      <c r="F19" s="78"/>
      <c r="G19" s="580" t="s">
        <v>197</v>
      </c>
      <c r="H19" s="581"/>
      <c r="I19" s="581"/>
      <c r="J19" s="581"/>
      <c r="K19" s="581"/>
      <c r="L19" s="581"/>
      <c r="M19" s="582"/>
      <c r="N19" s="130"/>
      <c r="O19" s="600" t="s">
        <v>198</v>
      </c>
      <c r="P19" s="606" t="s">
        <v>1453</v>
      </c>
      <c r="Q19" s="607"/>
      <c r="R19" s="608"/>
      <c r="S19" s="86">
        <v>470</v>
      </c>
      <c r="T19" s="86"/>
      <c r="U19" s="586" t="s">
        <v>199</v>
      </c>
      <c r="V19" s="587"/>
      <c r="W19" s="587"/>
      <c r="X19" s="587"/>
      <c r="Y19" s="587"/>
      <c r="Z19" s="587"/>
      <c r="AA19" s="588"/>
    </row>
    <row r="20" spans="1:27" ht="12.75" customHeight="1">
      <c r="A20" s="601"/>
      <c r="B20" s="583" t="s">
        <v>200</v>
      </c>
      <c r="C20" s="584"/>
      <c r="D20" s="585"/>
      <c r="E20" s="78">
        <v>730</v>
      </c>
      <c r="F20" s="78"/>
      <c r="G20" s="580" t="s">
        <v>201</v>
      </c>
      <c r="H20" s="581"/>
      <c r="I20" s="581"/>
      <c r="J20" s="581"/>
      <c r="K20" s="581"/>
      <c r="L20" s="581"/>
      <c r="M20" s="582"/>
      <c r="N20" s="130"/>
      <c r="O20" s="601"/>
      <c r="P20" s="583" t="s">
        <v>1454</v>
      </c>
      <c r="Q20" s="584"/>
      <c r="R20" s="585"/>
      <c r="S20" s="78">
        <v>370</v>
      </c>
      <c r="T20" s="78"/>
      <c r="U20" s="580" t="s">
        <v>202</v>
      </c>
      <c r="V20" s="581"/>
      <c r="W20" s="581"/>
      <c r="X20" s="581"/>
      <c r="Y20" s="581"/>
      <c r="Z20" s="581"/>
      <c r="AA20" s="582"/>
    </row>
    <row r="21" spans="1:27" ht="12.75" customHeight="1">
      <c r="A21" s="601"/>
      <c r="B21" s="583" t="s">
        <v>203</v>
      </c>
      <c r="C21" s="584"/>
      <c r="D21" s="585"/>
      <c r="E21" s="78">
        <v>530</v>
      </c>
      <c r="F21" s="78"/>
      <c r="G21" s="580" t="s">
        <v>204</v>
      </c>
      <c r="H21" s="581"/>
      <c r="I21" s="581"/>
      <c r="J21" s="581"/>
      <c r="K21" s="581"/>
      <c r="L21" s="581"/>
      <c r="M21" s="582"/>
      <c r="N21" s="130"/>
      <c r="O21" s="601"/>
      <c r="P21" s="583" t="s">
        <v>1455</v>
      </c>
      <c r="Q21" s="584"/>
      <c r="R21" s="585"/>
      <c r="S21" s="78">
        <v>640</v>
      </c>
      <c r="T21" s="78"/>
      <c r="U21" s="580" t="s">
        <v>205</v>
      </c>
      <c r="V21" s="581"/>
      <c r="W21" s="581"/>
      <c r="X21" s="581"/>
      <c r="Y21" s="581"/>
      <c r="Z21" s="581"/>
      <c r="AA21" s="582"/>
    </row>
    <row r="22" spans="1:27" ht="12.75" customHeight="1">
      <c r="A22" s="601"/>
      <c r="B22" s="583" t="s">
        <v>206</v>
      </c>
      <c r="C22" s="584"/>
      <c r="D22" s="585"/>
      <c r="E22" s="78">
        <v>260</v>
      </c>
      <c r="F22" s="78"/>
      <c r="G22" s="580" t="s">
        <v>207</v>
      </c>
      <c r="H22" s="581"/>
      <c r="I22" s="581"/>
      <c r="J22" s="581"/>
      <c r="K22" s="581"/>
      <c r="L22" s="581"/>
      <c r="M22" s="582"/>
      <c r="N22" s="130"/>
      <c r="O22" s="601"/>
      <c r="P22" s="583" t="s">
        <v>208</v>
      </c>
      <c r="Q22" s="584"/>
      <c r="R22" s="585"/>
      <c r="S22" s="78">
        <v>420</v>
      </c>
      <c r="T22" s="78"/>
      <c r="U22" s="580" t="s">
        <v>209</v>
      </c>
      <c r="V22" s="581"/>
      <c r="W22" s="581"/>
      <c r="X22" s="581"/>
      <c r="Y22" s="581"/>
      <c r="Z22" s="581"/>
      <c r="AA22" s="582"/>
    </row>
    <row r="23" spans="1:27" ht="12.75" customHeight="1">
      <c r="A23" s="601"/>
      <c r="B23" s="583" t="s">
        <v>210</v>
      </c>
      <c r="C23" s="584"/>
      <c r="D23" s="585"/>
      <c r="E23" s="78">
        <v>270</v>
      </c>
      <c r="F23" s="78"/>
      <c r="G23" s="580" t="s">
        <v>211</v>
      </c>
      <c r="H23" s="581"/>
      <c r="I23" s="581"/>
      <c r="J23" s="581"/>
      <c r="K23" s="581"/>
      <c r="L23" s="581"/>
      <c r="M23" s="582"/>
      <c r="N23" s="130"/>
      <c r="O23" s="601"/>
      <c r="P23" s="583" t="s">
        <v>212</v>
      </c>
      <c r="Q23" s="584"/>
      <c r="R23" s="585"/>
      <c r="S23" s="78">
        <v>440</v>
      </c>
      <c r="T23" s="78"/>
      <c r="U23" s="580" t="s">
        <v>213</v>
      </c>
      <c r="V23" s="581"/>
      <c r="W23" s="581"/>
      <c r="X23" s="581"/>
      <c r="Y23" s="581"/>
      <c r="Z23" s="581"/>
      <c r="AA23" s="582"/>
    </row>
    <row r="24" spans="1:27" ht="12.75" customHeight="1">
      <c r="A24" s="601"/>
      <c r="B24" s="583" t="s">
        <v>214</v>
      </c>
      <c r="C24" s="584"/>
      <c r="D24" s="585"/>
      <c r="E24" s="78">
        <v>560</v>
      </c>
      <c r="F24" s="78"/>
      <c r="G24" s="580" t="s">
        <v>215</v>
      </c>
      <c r="H24" s="581"/>
      <c r="I24" s="581"/>
      <c r="J24" s="581"/>
      <c r="K24" s="581"/>
      <c r="L24" s="581"/>
      <c r="M24" s="582"/>
      <c r="N24" s="130"/>
      <c r="O24" s="601"/>
      <c r="P24" s="583" t="s">
        <v>216</v>
      </c>
      <c r="Q24" s="584"/>
      <c r="R24" s="585"/>
      <c r="S24" s="78">
        <v>510</v>
      </c>
      <c r="T24" s="78"/>
      <c r="U24" s="580" t="s">
        <v>217</v>
      </c>
      <c r="V24" s="581"/>
      <c r="W24" s="581"/>
      <c r="X24" s="581"/>
      <c r="Y24" s="581"/>
      <c r="Z24" s="581"/>
      <c r="AA24" s="582"/>
    </row>
    <row r="25" spans="1:27" ht="12.75" customHeight="1">
      <c r="A25" s="601"/>
      <c r="B25" s="583" t="s">
        <v>218</v>
      </c>
      <c r="C25" s="584"/>
      <c r="D25" s="585"/>
      <c r="E25" s="78">
        <v>450</v>
      </c>
      <c r="F25" s="78"/>
      <c r="G25" s="580" t="s">
        <v>219</v>
      </c>
      <c r="H25" s="581"/>
      <c r="I25" s="581"/>
      <c r="J25" s="581"/>
      <c r="K25" s="581"/>
      <c r="L25" s="581"/>
      <c r="M25" s="582"/>
      <c r="N25" s="130"/>
      <c r="O25" s="601"/>
      <c r="P25" s="583" t="s">
        <v>220</v>
      </c>
      <c r="Q25" s="584"/>
      <c r="R25" s="585"/>
      <c r="S25" s="78">
        <v>200</v>
      </c>
      <c r="T25" s="78"/>
      <c r="U25" s="580" t="s">
        <v>221</v>
      </c>
      <c r="V25" s="581"/>
      <c r="W25" s="581"/>
      <c r="X25" s="581"/>
      <c r="Y25" s="581"/>
      <c r="Z25" s="581"/>
      <c r="AA25" s="582"/>
    </row>
    <row r="26" spans="1:27" ht="12.75" customHeight="1">
      <c r="A26" s="601"/>
      <c r="B26" s="583" t="s">
        <v>222</v>
      </c>
      <c r="C26" s="584"/>
      <c r="D26" s="585"/>
      <c r="E26" s="78">
        <v>330</v>
      </c>
      <c r="F26" s="78"/>
      <c r="G26" s="580" t="s">
        <v>223</v>
      </c>
      <c r="H26" s="581"/>
      <c r="I26" s="581"/>
      <c r="J26" s="581"/>
      <c r="K26" s="581"/>
      <c r="L26" s="581"/>
      <c r="M26" s="582"/>
      <c r="N26" s="130"/>
      <c r="O26" s="601"/>
      <c r="P26" s="583" t="s">
        <v>224</v>
      </c>
      <c r="Q26" s="584"/>
      <c r="R26" s="585"/>
      <c r="S26" s="78">
        <v>300</v>
      </c>
      <c r="T26" s="78"/>
      <c r="U26" s="580" t="s">
        <v>950</v>
      </c>
      <c r="V26" s="581"/>
      <c r="W26" s="581"/>
      <c r="X26" s="581"/>
      <c r="Y26" s="581"/>
      <c r="Z26" s="581"/>
      <c r="AA26" s="582"/>
    </row>
    <row r="27" spans="1:27" ht="12.75" customHeight="1">
      <c r="A27" s="601"/>
      <c r="B27" s="583" t="s">
        <v>1456</v>
      </c>
      <c r="C27" s="584"/>
      <c r="D27" s="585"/>
      <c r="E27" s="78">
        <v>360</v>
      </c>
      <c r="F27" s="78"/>
      <c r="G27" s="580" t="s">
        <v>225</v>
      </c>
      <c r="H27" s="581"/>
      <c r="I27" s="581"/>
      <c r="J27" s="581"/>
      <c r="K27" s="581"/>
      <c r="L27" s="581"/>
      <c r="M27" s="582"/>
      <c r="N27" s="130"/>
      <c r="O27" s="601"/>
      <c r="P27" s="583" t="s">
        <v>226</v>
      </c>
      <c r="Q27" s="584"/>
      <c r="R27" s="585"/>
      <c r="S27" s="78">
        <v>270</v>
      </c>
      <c r="T27" s="78"/>
      <c r="U27" s="580" t="s">
        <v>949</v>
      </c>
      <c r="V27" s="581"/>
      <c r="W27" s="581"/>
      <c r="X27" s="581"/>
      <c r="Y27" s="581"/>
      <c r="Z27" s="581"/>
      <c r="AA27" s="582"/>
    </row>
    <row r="28" spans="1:27" ht="12.75" customHeight="1">
      <c r="A28" s="601"/>
      <c r="B28" s="594"/>
      <c r="C28" s="595"/>
      <c r="D28" s="596"/>
      <c r="E28" s="79"/>
      <c r="F28" s="79"/>
      <c r="G28" s="459"/>
      <c r="H28" s="460"/>
      <c r="I28" s="460"/>
      <c r="J28" s="460"/>
      <c r="K28" s="460"/>
      <c r="L28" s="460"/>
      <c r="M28" s="590"/>
      <c r="N28" s="130"/>
      <c r="O28" s="601"/>
      <c r="P28" s="583" t="s">
        <v>1457</v>
      </c>
      <c r="Q28" s="584"/>
      <c r="R28" s="585"/>
      <c r="S28" s="78">
        <v>850</v>
      </c>
      <c r="T28" s="78"/>
      <c r="U28" s="580" t="s">
        <v>227</v>
      </c>
      <c r="V28" s="581"/>
      <c r="W28" s="581"/>
      <c r="X28" s="581"/>
      <c r="Y28" s="581"/>
      <c r="Z28" s="581"/>
      <c r="AA28" s="582"/>
    </row>
    <row r="29" spans="1:27" ht="12.75" customHeight="1">
      <c r="A29" s="602"/>
      <c r="B29" s="589" t="s">
        <v>32</v>
      </c>
      <c r="C29" s="455"/>
      <c r="D29" s="456"/>
      <c r="E29" s="87">
        <f>SUM(E17:E28)</f>
        <v>4730</v>
      </c>
      <c r="F29" s="87">
        <f>SUM(F17:F28)</f>
        <v>0</v>
      </c>
      <c r="G29" s="597"/>
      <c r="H29" s="598"/>
      <c r="I29" s="598"/>
      <c r="J29" s="598"/>
      <c r="K29" s="598"/>
      <c r="L29" s="598"/>
      <c r="M29" s="599"/>
      <c r="N29" s="130"/>
      <c r="O29" s="601"/>
      <c r="P29" s="594"/>
      <c r="Q29" s="595"/>
      <c r="R29" s="596"/>
      <c r="S29" s="79"/>
      <c r="T29" s="79"/>
      <c r="U29" s="459"/>
      <c r="V29" s="460"/>
      <c r="W29" s="460"/>
      <c r="X29" s="460"/>
      <c r="Y29" s="460"/>
      <c r="Z29" s="460"/>
      <c r="AA29" s="590"/>
    </row>
    <row r="30" spans="1:27" ht="12.75" customHeight="1">
      <c r="A30" s="600" t="s">
        <v>228</v>
      </c>
      <c r="B30" s="606" t="s">
        <v>1458</v>
      </c>
      <c r="C30" s="607"/>
      <c r="D30" s="608"/>
      <c r="E30" s="86">
        <v>660</v>
      </c>
      <c r="F30" s="86"/>
      <c r="G30" s="586" t="s">
        <v>229</v>
      </c>
      <c r="H30" s="587"/>
      <c r="I30" s="587"/>
      <c r="J30" s="587"/>
      <c r="K30" s="587"/>
      <c r="L30" s="587"/>
      <c r="M30" s="588"/>
      <c r="N30" s="130"/>
      <c r="O30" s="602"/>
      <c r="P30" s="589" t="s">
        <v>32</v>
      </c>
      <c r="Q30" s="455"/>
      <c r="R30" s="456"/>
      <c r="S30" s="87">
        <f>SUM(S19:S29)</f>
        <v>4470</v>
      </c>
      <c r="T30" s="87">
        <f>SUM(T19:T29)</f>
        <v>0</v>
      </c>
      <c r="U30" s="597"/>
      <c r="V30" s="598"/>
      <c r="W30" s="598"/>
      <c r="X30" s="598"/>
      <c r="Y30" s="598"/>
      <c r="Z30" s="598"/>
      <c r="AA30" s="599"/>
    </row>
    <row r="31" spans="1:27" ht="12.75" customHeight="1">
      <c r="A31" s="601"/>
      <c r="B31" s="583" t="s">
        <v>1459</v>
      </c>
      <c r="C31" s="584"/>
      <c r="D31" s="585"/>
      <c r="E31" s="78">
        <v>200</v>
      </c>
      <c r="F31" s="78"/>
      <c r="G31" s="580" t="s">
        <v>230</v>
      </c>
      <c r="H31" s="581"/>
      <c r="I31" s="581"/>
      <c r="J31" s="581"/>
      <c r="K31" s="581"/>
      <c r="L31" s="581"/>
      <c r="M31" s="582"/>
      <c r="N31" s="130"/>
      <c r="O31" s="600" t="s">
        <v>231</v>
      </c>
      <c r="P31" s="606" t="s">
        <v>1460</v>
      </c>
      <c r="Q31" s="607"/>
      <c r="R31" s="608"/>
      <c r="S31" s="86">
        <v>570</v>
      </c>
      <c r="T31" s="86"/>
      <c r="U31" s="586" t="s">
        <v>232</v>
      </c>
      <c r="V31" s="587"/>
      <c r="W31" s="587"/>
      <c r="X31" s="587"/>
      <c r="Y31" s="587"/>
      <c r="Z31" s="587"/>
      <c r="AA31" s="588"/>
    </row>
    <row r="32" spans="1:27" ht="12.75" customHeight="1">
      <c r="A32" s="601"/>
      <c r="B32" s="583" t="s">
        <v>233</v>
      </c>
      <c r="C32" s="584"/>
      <c r="D32" s="585"/>
      <c r="E32" s="78">
        <v>210</v>
      </c>
      <c r="F32" s="78"/>
      <c r="G32" s="580" t="s">
        <v>234</v>
      </c>
      <c r="H32" s="581"/>
      <c r="I32" s="581"/>
      <c r="J32" s="581"/>
      <c r="K32" s="581"/>
      <c r="L32" s="581"/>
      <c r="M32" s="582"/>
      <c r="N32" s="130"/>
      <c r="O32" s="601"/>
      <c r="P32" s="583" t="s">
        <v>1461</v>
      </c>
      <c r="Q32" s="584"/>
      <c r="R32" s="585"/>
      <c r="S32" s="78">
        <v>310</v>
      </c>
      <c r="T32" s="78"/>
      <c r="U32" s="580" t="s">
        <v>235</v>
      </c>
      <c r="V32" s="581"/>
      <c r="W32" s="581"/>
      <c r="X32" s="581"/>
      <c r="Y32" s="581"/>
      <c r="Z32" s="581"/>
      <c r="AA32" s="582"/>
    </row>
    <row r="33" spans="1:27" ht="12.75" customHeight="1">
      <c r="A33" s="601"/>
      <c r="B33" s="583" t="s">
        <v>236</v>
      </c>
      <c r="C33" s="584"/>
      <c r="D33" s="585"/>
      <c r="E33" s="78">
        <v>630</v>
      </c>
      <c r="F33" s="78"/>
      <c r="G33" s="580" t="s">
        <v>237</v>
      </c>
      <c r="H33" s="581"/>
      <c r="I33" s="581"/>
      <c r="J33" s="581"/>
      <c r="K33" s="581"/>
      <c r="L33" s="581"/>
      <c r="M33" s="582"/>
      <c r="N33" s="130"/>
      <c r="O33" s="601"/>
      <c r="P33" s="583" t="s">
        <v>1462</v>
      </c>
      <c r="Q33" s="584"/>
      <c r="R33" s="585"/>
      <c r="S33" s="78">
        <v>220</v>
      </c>
      <c r="T33" s="78"/>
      <c r="U33" s="580" t="s">
        <v>238</v>
      </c>
      <c r="V33" s="581"/>
      <c r="W33" s="581"/>
      <c r="X33" s="581"/>
      <c r="Y33" s="581"/>
      <c r="Z33" s="581"/>
      <c r="AA33" s="582"/>
    </row>
    <row r="34" spans="1:27" ht="12.75" customHeight="1">
      <c r="A34" s="601"/>
      <c r="B34" s="583" t="s">
        <v>239</v>
      </c>
      <c r="C34" s="584"/>
      <c r="D34" s="585"/>
      <c r="E34" s="78">
        <v>340</v>
      </c>
      <c r="F34" s="78"/>
      <c r="G34" s="580" t="s">
        <v>240</v>
      </c>
      <c r="H34" s="581"/>
      <c r="I34" s="581"/>
      <c r="J34" s="581"/>
      <c r="K34" s="581"/>
      <c r="L34" s="581"/>
      <c r="M34" s="582"/>
      <c r="N34" s="130"/>
      <c r="O34" s="601"/>
      <c r="P34" s="583" t="s">
        <v>241</v>
      </c>
      <c r="Q34" s="584"/>
      <c r="R34" s="585"/>
      <c r="S34" s="78">
        <v>240</v>
      </c>
      <c r="T34" s="78"/>
      <c r="U34" s="580" t="s">
        <v>242</v>
      </c>
      <c r="V34" s="581"/>
      <c r="W34" s="581"/>
      <c r="X34" s="581"/>
      <c r="Y34" s="581"/>
      <c r="Z34" s="581"/>
      <c r="AA34" s="582"/>
    </row>
    <row r="35" spans="1:27" ht="12.75" customHeight="1">
      <c r="A35" s="601"/>
      <c r="B35" s="583" t="s">
        <v>243</v>
      </c>
      <c r="C35" s="584"/>
      <c r="D35" s="585"/>
      <c r="E35" s="78">
        <v>190</v>
      </c>
      <c r="F35" s="78"/>
      <c r="G35" s="580" t="s">
        <v>244</v>
      </c>
      <c r="H35" s="581"/>
      <c r="I35" s="581"/>
      <c r="J35" s="581"/>
      <c r="K35" s="581"/>
      <c r="L35" s="581"/>
      <c r="M35" s="582"/>
      <c r="N35" s="130"/>
      <c r="O35" s="601"/>
      <c r="P35" s="583" t="s">
        <v>245</v>
      </c>
      <c r="Q35" s="584"/>
      <c r="R35" s="585"/>
      <c r="S35" s="78">
        <v>560</v>
      </c>
      <c r="T35" s="78"/>
      <c r="U35" s="580" t="s">
        <v>246</v>
      </c>
      <c r="V35" s="581"/>
      <c r="W35" s="581"/>
      <c r="X35" s="581"/>
      <c r="Y35" s="581"/>
      <c r="Z35" s="581"/>
      <c r="AA35" s="582"/>
    </row>
    <row r="36" spans="1:27" ht="12.75" customHeight="1">
      <c r="A36" s="601"/>
      <c r="B36" s="583" t="s">
        <v>1463</v>
      </c>
      <c r="C36" s="584"/>
      <c r="D36" s="585"/>
      <c r="E36" s="78">
        <v>410</v>
      </c>
      <c r="F36" s="78"/>
      <c r="G36" s="580" t="s">
        <v>247</v>
      </c>
      <c r="H36" s="581"/>
      <c r="I36" s="581"/>
      <c r="J36" s="581"/>
      <c r="K36" s="581"/>
      <c r="L36" s="581"/>
      <c r="M36" s="582"/>
      <c r="N36" s="130"/>
      <c r="O36" s="601"/>
      <c r="P36" s="583" t="s">
        <v>248</v>
      </c>
      <c r="Q36" s="584"/>
      <c r="R36" s="585"/>
      <c r="S36" s="78">
        <v>710</v>
      </c>
      <c r="T36" s="78"/>
      <c r="U36" s="580" t="s">
        <v>249</v>
      </c>
      <c r="V36" s="581"/>
      <c r="W36" s="581"/>
      <c r="X36" s="581"/>
      <c r="Y36" s="581"/>
      <c r="Z36" s="581"/>
      <c r="AA36" s="582"/>
    </row>
    <row r="37" spans="1:27" ht="12.75" customHeight="1">
      <c r="A37" s="601"/>
      <c r="B37" s="583" t="s">
        <v>1464</v>
      </c>
      <c r="C37" s="584"/>
      <c r="D37" s="585"/>
      <c r="E37" s="78">
        <v>360</v>
      </c>
      <c r="F37" s="78"/>
      <c r="G37" s="580" t="s">
        <v>250</v>
      </c>
      <c r="H37" s="581"/>
      <c r="I37" s="581"/>
      <c r="J37" s="581"/>
      <c r="K37" s="581"/>
      <c r="L37" s="581"/>
      <c r="M37" s="582"/>
      <c r="N37" s="130"/>
      <c r="O37" s="601"/>
      <c r="P37" s="583" t="s">
        <v>251</v>
      </c>
      <c r="Q37" s="584"/>
      <c r="R37" s="585"/>
      <c r="S37" s="78">
        <v>280</v>
      </c>
      <c r="T37" s="78"/>
      <c r="U37" s="580" t="s">
        <v>252</v>
      </c>
      <c r="V37" s="581"/>
      <c r="W37" s="581"/>
      <c r="X37" s="581"/>
      <c r="Y37" s="581"/>
      <c r="Z37" s="581"/>
      <c r="AA37" s="582"/>
    </row>
    <row r="38" spans="1:27" ht="12.75" customHeight="1">
      <c r="A38" s="601"/>
      <c r="B38" s="583" t="s">
        <v>1465</v>
      </c>
      <c r="C38" s="584"/>
      <c r="D38" s="585"/>
      <c r="E38" s="78">
        <v>310</v>
      </c>
      <c r="F38" s="78"/>
      <c r="G38" s="580" t="s">
        <v>253</v>
      </c>
      <c r="H38" s="581"/>
      <c r="I38" s="581"/>
      <c r="J38" s="581"/>
      <c r="K38" s="581"/>
      <c r="L38" s="581"/>
      <c r="M38" s="582"/>
      <c r="N38" s="130"/>
      <c r="O38" s="601"/>
      <c r="P38" s="583" t="s">
        <v>254</v>
      </c>
      <c r="Q38" s="584"/>
      <c r="R38" s="585"/>
      <c r="S38" s="78">
        <v>360</v>
      </c>
      <c r="T38" s="78"/>
      <c r="U38" s="580" t="s">
        <v>255</v>
      </c>
      <c r="V38" s="581"/>
      <c r="W38" s="581"/>
      <c r="X38" s="581"/>
      <c r="Y38" s="581"/>
      <c r="Z38" s="581"/>
      <c r="AA38" s="582"/>
    </row>
    <row r="39" spans="1:27" ht="12.75" customHeight="1">
      <c r="A39" s="601"/>
      <c r="B39" s="583" t="s">
        <v>1466</v>
      </c>
      <c r="C39" s="584"/>
      <c r="D39" s="585"/>
      <c r="E39" s="78">
        <v>300</v>
      </c>
      <c r="F39" s="78"/>
      <c r="G39" s="580" t="s">
        <v>256</v>
      </c>
      <c r="H39" s="581"/>
      <c r="I39" s="581"/>
      <c r="J39" s="581"/>
      <c r="K39" s="581"/>
      <c r="L39" s="581"/>
      <c r="M39" s="582"/>
      <c r="N39" s="130"/>
      <c r="O39" s="601"/>
      <c r="P39" s="583" t="s">
        <v>257</v>
      </c>
      <c r="Q39" s="584"/>
      <c r="R39" s="585"/>
      <c r="S39" s="78">
        <v>460</v>
      </c>
      <c r="T39" s="78"/>
      <c r="U39" s="580" t="s">
        <v>258</v>
      </c>
      <c r="V39" s="581"/>
      <c r="W39" s="581"/>
      <c r="X39" s="581"/>
      <c r="Y39" s="581"/>
      <c r="Z39" s="581"/>
      <c r="AA39" s="582"/>
    </row>
    <row r="40" spans="1:27" ht="12.75" customHeight="1">
      <c r="A40" s="601"/>
      <c r="B40" s="594"/>
      <c r="C40" s="595"/>
      <c r="D40" s="596"/>
      <c r="E40" s="79"/>
      <c r="F40" s="79"/>
      <c r="G40" s="459"/>
      <c r="H40" s="460"/>
      <c r="I40" s="460"/>
      <c r="J40" s="460"/>
      <c r="K40" s="460"/>
      <c r="L40" s="460"/>
      <c r="M40" s="590"/>
      <c r="N40" s="130"/>
      <c r="O40" s="601"/>
      <c r="P40" s="583" t="s">
        <v>259</v>
      </c>
      <c r="Q40" s="584"/>
      <c r="R40" s="585"/>
      <c r="S40" s="78">
        <v>470</v>
      </c>
      <c r="T40" s="78"/>
      <c r="U40" s="580" t="s">
        <v>260</v>
      </c>
      <c r="V40" s="581"/>
      <c r="W40" s="581"/>
      <c r="X40" s="581"/>
      <c r="Y40" s="581"/>
      <c r="Z40" s="581"/>
      <c r="AA40" s="582"/>
    </row>
    <row r="41" spans="1:27" ht="12.75" customHeight="1">
      <c r="A41" s="602"/>
      <c r="B41" s="589" t="s">
        <v>32</v>
      </c>
      <c r="C41" s="455"/>
      <c r="D41" s="684"/>
      <c r="E41" s="87">
        <f>SUM(E30:E40)</f>
        <v>3610</v>
      </c>
      <c r="F41" s="87">
        <f>SUM(F30:F40)</f>
        <v>0</v>
      </c>
      <c r="G41" s="597"/>
      <c r="H41" s="598"/>
      <c r="I41" s="598"/>
      <c r="J41" s="598"/>
      <c r="K41" s="598"/>
      <c r="L41" s="598"/>
      <c r="M41" s="599"/>
      <c r="N41" s="130"/>
      <c r="O41" s="601"/>
      <c r="P41" s="583" t="s">
        <v>261</v>
      </c>
      <c r="Q41" s="584"/>
      <c r="R41" s="585"/>
      <c r="S41" s="78">
        <v>380</v>
      </c>
      <c r="T41" s="78"/>
      <c r="U41" s="580" t="s">
        <v>262</v>
      </c>
      <c r="V41" s="581"/>
      <c r="W41" s="581"/>
      <c r="X41" s="581"/>
      <c r="Y41" s="581"/>
      <c r="Z41" s="581"/>
      <c r="AA41" s="582"/>
    </row>
    <row r="42" spans="1:27" ht="12.75" customHeight="1">
      <c r="A42" s="600" t="s">
        <v>263</v>
      </c>
      <c r="B42" s="606" t="s">
        <v>1467</v>
      </c>
      <c r="C42" s="607"/>
      <c r="D42" s="608"/>
      <c r="E42" s="86">
        <v>450</v>
      </c>
      <c r="F42" s="86"/>
      <c r="G42" s="586" t="s">
        <v>264</v>
      </c>
      <c r="H42" s="587"/>
      <c r="I42" s="587"/>
      <c r="J42" s="587"/>
      <c r="K42" s="587"/>
      <c r="L42" s="587"/>
      <c r="M42" s="588"/>
      <c r="N42" s="130"/>
      <c r="O42" s="601"/>
      <c r="P42" s="583" t="s">
        <v>265</v>
      </c>
      <c r="Q42" s="584"/>
      <c r="R42" s="585"/>
      <c r="S42" s="78">
        <v>500</v>
      </c>
      <c r="T42" s="78"/>
      <c r="U42" s="580" t="s">
        <v>266</v>
      </c>
      <c r="V42" s="581"/>
      <c r="W42" s="581"/>
      <c r="X42" s="581"/>
      <c r="Y42" s="581"/>
      <c r="Z42" s="581"/>
      <c r="AA42" s="582"/>
    </row>
    <row r="43" spans="1:27" ht="12.75" customHeight="1">
      <c r="A43" s="601"/>
      <c r="B43" s="583" t="s">
        <v>1468</v>
      </c>
      <c r="C43" s="584"/>
      <c r="D43" s="585"/>
      <c r="E43" s="78">
        <v>490</v>
      </c>
      <c r="F43" s="78"/>
      <c r="G43" s="580" t="s">
        <v>267</v>
      </c>
      <c r="H43" s="581"/>
      <c r="I43" s="581"/>
      <c r="J43" s="581"/>
      <c r="K43" s="581"/>
      <c r="L43" s="581"/>
      <c r="M43" s="582"/>
      <c r="N43" s="130"/>
      <c r="O43" s="601"/>
      <c r="P43" s="583" t="s">
        <v>268</v>
      </c>
      <c r="Q43" s="584"/>
      <c r="R43" s="585"/>
      <c r="S43" s="78">
        <v>520</v>
      </c>
      <c r="T43" s="78"/>
      <c r="U43" s="580" t="s">
        <v>269</v>
      </c>
      <c r="V43" s="581"/>
      <c r="W43" s="581"/>
      <c r="X43" s="581"/>
      <c r="Y43" s="581"/>
      <c r="Z43" s="581"/>
      <c r="AA43" s="582"/>
    </row>
    <row r="44" spans="1:27" ht="12.75" customHeight="1">
      <c r="A44" s="601"/>
      <c r="B44" s="583" t="s">
        <v>1469</v>
      </c>
      <c r="C44" s="584"/>
      <c r="D44" s="585"/>
      <c r="E44" s="78">
        <v>500</v>
      </c>
      <c r="F44" s="78"/>
      <c r="G44" s="580" t="s">
        <v>270</v>
      </c>
      <c r="H44" s="581"/>
      <c r="I44" s="581"/>
      <c r="J44" s="581"/>
      <c r="K44" s="581"/>
      <c r="L44" s="581"/>
      <c r="M44" s="582"/>
      <c r="N44" s="130"/>
      <c r="O44" s="601"/>
      <c r="P44" s="594"/>
      <c r="Q44" s="595"/>
      <c r="R44" s="596"/>
      <c r="S44" s="79"/>
      <c r="T44" s="79"/>
      <c r="U44" s="459"/>
      <c r="V44" s="460"/>
      <c r="W44" s="460"/>
      <c r="X44" s="460"/>
      <c r="Y44" s="460"/>
      <c r="Z44" s="460"/>
      <c r="AA44" s="590"/>
    </row>
    <row r="45" spans="1:27" ht="12.75" customHeight="1">
      <c r="A45" s="601"/>
      <c r="B45" s="583" t="s">
        <v>271</v>
      </c>
      <c r="C45" s="584"/>
      <c r="D45" s="585"/>
      <c r="E45" s="78">
        <v>330</v>
      </c>
      <c r="F45" s="78"/>
      <c r="G45" s="580" t="s">
        <v>272</v>
      </c>
      <c r="H45" s="581"/>
      <c r="I45" s="581"/>
      <c r="J45" s="581"/>
      <c r="K45" s="581"/>
      <c r="L45" s="581"/>
      <c r="M45" s="582"/>
      <c r="N45" s="130"/>
      <c r="O45" s="602"/>
      <c r="P45" s="589" t="s">
        <v>32</v>
      </c>
      <c r="Q45" s="455"/>
      <c r="R45" s="456"/>
      <c r="S45" s="87">
        <f>SUM(S31:S44)</f>
        <v>5580</v>
      </c>
      <c r="T45" s="87">
        <f>SUM(T31:T44)</f>
        <v>0</v>
      </c>
      <c r="U45" s="597"/>
      <c r="V45" s="598"/>
      <c r="W45" s="598"/>
      <c r="X45" s="598"/>
      <c r="Y45" s="598"/>
      <c r="Z45" s="598"/>
      <c r="AA45" s="599"/>
    </row>
    <row r="46" spans="1:27" ht="12.75" customHeight="1">
      <c r="A46" s="601"/>
      <c r="B46" s="583" t="s">
        <v>273</v>
      </c>
      <c r="C46" s="584"/>
      <c r="D46" s="585"/>
      <c r="E46" s="78">
        <v>360</v>
      </c>
      <c r="F46" s="78"/>
      <c r="G46" s="580" t="s">
        <v>274</v>
      </c>
      <c r="H46" s="581"/>
      <c r="I46" s="581"/>
      <c r="J46" s="581"/>
      <c r="K46" s="581"/>
      <c r="L46" s="581"/>
      <c r="M46" s="582"/>
      <c r="N46" s="130"/>
      <c r="O46" s="18"/>
      <c r="P46" s="18"/>
      <c r="Q46" s="18"/>
      <c r="R46" s="18"/>
      <c r="S46" s="18"/>
      <c r="T46" s="62"/>
      <c r="U46" s="18"/>
      <c r="V46" s="18"/>
      <c r="W46" s="18"/>
      <c r="X46" s="18"/>
      <c r="Y46" s="18"/>
      <c r="Z46" s="18"/>
      <c r="AA46" s="18"/>
    </row>
    <row r="47" spans="1:27" ht="12.75" customHeight="1">
      <c r="A47" s="601"/>
      <c r="B47" s="583" t="s">
        <v>1470</v>
      </c>
      <c r="C47" s="584"/>
      <c r="D47" s="585"/>
      <c r="E47" s="78">
        <v>920</v>
      </c>
      <c r="F47" s="78"/>
      <c r="G47" s="580" t="s">
        <v>275</v>
      </c>
      <c r="H47" s="581"/>
      <c r="I47" s="581"/>
      <c r="J47" s="581"/>
      <c r="K47" s="581"/>
      <c r="L47" s="581"/>
      <c r="M47" s="582"/>
      <c r="N47" s="130"/>
      <c r="O47" s="668" t="s">
        <v>276</v>
      </c>
      <c r="P47" s="669"/>
      <c r="Q47" s="669"/>
      <c r="R47" s="670"/>
      <c r="S47" s="98">
        <f>SUM(E16,E29,E41,E50,E63,S18,S30,S45)</f>
        <v>34330</v>
      </c>
      <c r="T47" s="116">
        <f>SUM(F16,F29,F41,F50,F63,T18,T30,T45)</f>
        <v>0</v>
      </c>
      <c r="U47" s="18"/>
      <c r="V47" s="18"/>
      <c r="W47" s="18"/>
      <c r="X47" s="18"/>
      <c r="Y47" s="18"/>
      <c r="Z47" s="18"/>
      <c r="AA47" s="18"/>
    </row>
    <row r="48" spans="1:27" ht="12.75" customHeight="1">
      <c r="A48" s="601"/>
      <c r="B48" s="583" t="s">
        <v>1471</v>
      </c>
      <c r="C48" s="584"/>
      <c r="D48" s="585"/>
      <c r="E48" s="78">
        <v>330</v>
      </c>
      <c r="F48" s="78"/>
      <c r="G48" s="580" t="s">
        <v>277</v>
      </c>
      <c r="H48" s="581"/>
      <c r="I48" s="581"/>
      <c r="J48" s="581"/>
      <c r="K48" s="581"/>
      <c r="L48" s="581"/>
      <c r="M48" s="582"/>
      <c r="N48" s="130"/>
      <c r="O48" s="18"/>
      <c r="P48" s="18"/>
      <c r="Q48" s="18"/>
      <c r="R48" s="18"/>
      <c r="S48" s="18"/>
      <c r="T48" s="62"/>
      <c r="U48" s="18"/>
      <c r="V48" s="18"/>
      <c r="W48" s="18"/>
      <c r="X48" s="18"/>
      <c r="Y48" s="18"/>
      <c r="Z48" s="18"/>
      <c r="AA48" s="18"/>
    </row>
    <row r="49" spans="1:27" ht="12.75" customHeight="1">
      <c r="A49" s="601"/>
      <c r="B49" s="594"/>
      <c r="C49" s="595"/>
      <c r="D49" s="596"/>
      <c r="E49" s="79"/>
      <c r="F49" s="79"/>
      <c r="G49" s="459"/>
      <c r="H49" s="460"/>
      <c r="I49" s="460"/>
      <c r="J49" s="460"/>
      <c r="K49" s="460"/>
      <c r="L49" s="460"/>
      <c r="M49" s="590"/>
      <c r="N49" s="130"/>
      <c r="O49" s="668" t="s">
        <v>278</v>
      </c>
      <c r="P49" s="669"/>
      <c r="Q49" s="669"/>
      <c r="R49" s="670"/>
      <c r="S49" s="97">
        <f>'小倉北区①'!S62+'小倉北区②'!S47</f>
        <v>77820</v>
      </c>
      <c r="T49" s="122">
        <f>'小倉北区①'!T62+'小倉北区②'!T47</f>
        <v>0</v>
      </c>
      <c r="U49" s="18"/>
      <c r="V49" s="18"/>
      <c r="W49" s="18"/>
      <c r="X49" s="18"/>
      <c r="Y49" s="18"/>
      <c r="Z49" s="18"/>
      <c r="AA49" s="18"/>
    </row>
    <row r="50" spans="1:27" ht="12.75" customHeight="1">
      <c r="A50" s="602"/>
      <c r="B50" s="589" t="s">
        <v>32</v>
      </c>
      <c r="C50" s="455"/>
      <c r="D50" s="684"/>
      <c r="E50" s="87">
        <f>SUM(E42:E49)</f>
        <v>3380</v>
      </c>
      <c r="F50" s="87">
        <f>SUM(F42:F49)</f>
        <v>0</v>
      </c>
      <c r="G50" s="597"/>
      <c r="H50" s="598"/>
      <c r="I50" s="598"/>
      <c r="J50" s="598"/>
      <c r="K50" s="598"/>
      <c r="L50" s="598"/>
      <c r="M50" s="599"/>
      <c r="N50" s="130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2.75" customHeight="1">
      <c r="A51" s="600" t="s">
        <v>279</v>
      </c>
      <c r="B51" s="606" t="s">
        <v>1472</v>
      </c>
      <c r="C51" s="607"/>
      <c r="D51" s="608"/>
      <c r="E51" s="86">
        <v>580</v>
      </c>
      <c r="F51" s="86"/>
      <c r="G51" s="586" t="s">
        <v>280</v>
      </c>
      <c r="H51" s="587"/>
      <c r="I51" s="587"/>
      <c r="J51" s="587"/>
      <c r="K51" s="587"/>
      <c r="L51" s="587"/>
      <c r="M51" s="588"/>
      <c r="N51" s="130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12.75" customHeight="1">
      <c r="A52" s="601"/>
      <c r="B52" s="583" t="s">
        <v>1473</v>
      </c>
      <c r="C52" s="584"/>
      <c r="D52" s="585"/>
      <c r="E52" s="78">
        <v>370</v>
      </c>
      <c r="F52" s="78"/>
      <c r="G52" s="580" t="s">
        <v>281</v>
      </c>
      <c r="H52" s="581"/>
      <c r="I52" s="581"/>
      <c r="J52" s="581"/>
      <c r="K52" s="581"/>
      <c r="L52" s="581"/>
      <c r="M52" s="582"/>
      <c r="N52" s="130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12.75" customHeight="1">
      <c r="A53" s="601"/>
      <c r="B53" s="583" t="s">
        <v>282</v>
      </c>
      <c r="C53" s="584"/>
      <c r="D53" s="585"/>
      <c r="E53" s="78">
        <v>450</v>
      </c>
      <c r="F53" s="78"/>
      <c r="G53" s="580" t="s">
        <v>283</v>
      </c>
      <c r="H53" s="581"/>
      <c r="I53" s="581"/>
      <c r="J53" s="581"/>
      <c r="K53" s="581"/>
      <c r="L53" s="581"/>
      <c r="M53" s="582"/>
      <c r="N53" s="130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12.75" customHeight="1">
      <c r="A54" s="601"/>
      <c r="B54" s="583" t="s">
        <v>284</v>
      </c>
      <c r="C54" s="584"/>
      <c r="D54" s="585"/>
      <c r="E54" s="78">
        <v>740</v>
      </c>
      <c r="F54" s="78"/>
      <c r="G54" s="580" t="s">
        <v>285</v>
      </c>
      <c r="H54" s="581"/>
      <c r="I54" s="581"/>
      <c r="J54" s="581"/>
      <c r="K54" s="581"/>
      <c r="L54" s="581"/>
      <c r="M54" s="582"/>
      <c r="N54" s="130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12.75" customHeight="1">
      <c r="A55" s="601"/>
      <c r="B55" s="583" t="s">
        <v>286</v>
      </c>
      <c r="C55" s="584"/>
      <c r="D55" s="585"/>
      <c r="E55" s="78">
        <v>780</v>
      </c>
      <c r="F55" s="78"/>
      <c r="G55" s="580" t="s">
        <v>287</v>
      </c>
      <c r="H55" s="581"/>
      <c r="I55" s="581"/>
      <c r="J55" s="581"/>
      <c r="K55" s="581"/>
      <c r="L55" s="581"/>
      <c r="M55" s="582"/>
      <c r="N55" s="130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2.75" customHeight="1">
      <c r="A56" s="601"/>
      <c r="B56" s="583" t="s">
        <v>288</v>
      </c>
      <c r="C56" s="584"/>
      <c r="D56" s="585"/>
      <c r="E56" s="78">
        <v>440</v>
      </c>
      <c r="F56" s="78"/>
      <c r="G56" s="580" t="s">
        <v>289</v>
      </c>
      <c r="H56" s="581"/>
      <c r="I56" s="581"/>
      <c r="J56" s="581"/>
      <c r="K56" s="581"/>
      <c r="L56" s="581"/>
      <c r="M56" s="582"/>
      <c r="N56" s="130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12.75" customHeight="1">
      <c r="A57" s="601"/>
      <c r="B57" s="583" t="s">
        <v>290</v>
      </c>
      <c r="C57" s="584"/>
      <c r="D57" s="585"/>
      <c r="E57" s="78">
        <v>510</v>
      </c>
      <c r="F57" s="78"/>
      <c r="G57" s="580" t="s">
        <v>291</v>
      </c>
      <c r="H57" s="581"/>
      <c r="I57" s="581"/>
      <c r="J57" s="581"/>
      <c r="K57" s="581"/>
      <c r="L57" s="581"/>
      <c r="M57" s="582"/>
      <c r="N57" s="130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12.75" customHeight="1">
      <c r="A58" s="601"/>
      <c r="B58" s="583" t="s">
        <v>1474</v>
      </c>
      <c r="C58" s="584"/>
      <c r="D58" s="585"/>
      <c r="E58" s="78">
        <v>480</v>
      </c>
      <c r="F58" s="78"/>
      <c r="G58" s="580" t="s">
        <v>292</v>
      </c>
      <c r="H58" s="581"/>
      <c r="I58" s="581"/>
      <c r="J58" s="581"/>
      <c r="K58" s="581"/>
      <c r="L58" s="581"/>
      <c r="M58" s="582"/>
      <c r="N58" s="130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 customHeight="1">
      <c r="A59" s="601"/>
      <c r="B59" s="583" t="s">
        <v>1475</v>
      </c>
      <c r="C59" s="584"/>
      <c r="D59" s="585"/>
      <c r="E59" s="78">
        <v>300</v>
      </c>
      <c r="F59" s="78"/>
      <c r="G59" s="580" t="s">
        <v>293</v>
      </c>
      <c r="H59" s="581"/>
      <c r="I59" s="581"/>
      <c r="J59" s="581"/>
      <c r="K59" s="581"/>
      <c r="L59" s="581"/>
      <c r="M59" s="582"/>
      <c r="N59" s="130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 customHeight="1">
      <c r="A60" s="601"/>
      <c r="B60" s="583" t="s">
        <v>1476</v>
      </c>
      <c r="C60" s="584"/>
      <c r="D60" s="585"/>
      <c r="E60" s="78">
        <v>480</v>
      </c>
      <c r="F60" s="78"/>
      <c r="G60" s="580" t="s">
        <v>294</v>
      </c>
      <c r="H60" s="581"/>
      <c r="I60" s="581"/>
      <c r="J60" s="581"/>
      <c r="K60" s="581"/>
      <c r="L60" s="581"/>
      <c r="M60" s="582"/>
      <c r="N60" s="130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 customHeight="1">
      <c r="A61" s="601"/>
      <c r="B61" s="583" t="s">
        <v>1477</v>
      </c>
      <c r="C61" s="584"/>
      <c r="D61" s="585"/>
      <c r="E61" s="78">
        <v>210</v>
      </c>
      <c r="F61" s="78"/>
      <c r="G61" s="580" t="s">
        <v>295</v>
      </c>
      <c r="H61" s="581"/>
      <c r="I61" s="581"/>
      <c r="J61" s="581"/>
      <c r="K61" s="581"/>
      <c r="L61" s="581"/>
      <c r="M61" s="582"/>
      <c r="N61" s="130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 customHeight="1">
      <c r="A62" s="601"/>
      <c r="B62" s="710"/>
      <c r="C62" s="711"/>
      <c r="D62" s="712"/>
      <c r="E62" s="81"/>
      <c r="F62" s="81"/>
      <c r="G62" s="459"/>
      <c r="H62" s="460"/>
      <c r="I62" s="460"/>
      <c r="J62" s="460"/>
      <c r="K62" s="460"/>
      <c r="L62" s="460"/>
      <c r="M62" s="590"/>
      <c r="N62" s="130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 customHeight="1">
      <c r="A63" s="602"/>
      <c r="B63" s="589" t="s">
        <v>32</v>
      </c>
      <c r="C63" s="455"/>
      <c r="D63" s="684"/>
      <c r="E63" s="87">
        <f>SUM(E51:E62)</f>
        <v>5340</v>
      </c>
      <c r="F63" s="96">
        <f>SUM(F51:F62)</f>
        <v>0</v>
      </c>
      <c r="G63" s="597"/>
      <c r="H63" s="598"/>
      <c r="I63" s="598"/>
      <c r="J63" s="598"/>
      <c r="K63" s="598"/>
      <c r="L63" s="598"/>
      <c r="M63" s="599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5:27" ht="12.75" customHeight="1"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5:27" ht="12.75" customHeight="1"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.75" customHeight="1">
      <c r="A66" s="649" t="s">
        <v>948</v>
      </c>
      <c r="B66" s="649"/>
      <c r="C66" s="649"/>
      <c r="D66" s="649"/>
      <c r="E66" s="649"/>
      <c r="F66" s="649"/>
      <c r="G66" s="649"/>
      <c r="H66" s="649"/>
      <c r="I66" s="649"/>
      <c r="J66" s="649"/>
      <c r="K66" s="649"/>
      <c r="L66" s="649"/>
      <c r="M66" s="649"/>
      <c r="N66" s="649"/>
      <c r="O66" s="649"/>
      <c r="P66" s="649"/>
      <c r="Q66" s="649"/>
      <c r="R66" s="649"/>
      <c r="S66" s="649"/>
      <c r="T66" s="649"/>
      <c r="U66" s="649"/>
      <c r="V66" s="649"/>
      <c r="W66" s="649"/>
      <c r="X66" s="649"/>
      <c r="Y66" s="649"/>
      <c r="Z66" s="649"/>
      <c r="AA66" s="649"/>
    </row>
    <row r="67" spans="1:13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9" spans="1:27" ht="12.75" customHeight="1">
      <c r="A69" s="18"/>
      <c r="B69" s="18"/>
      <c r="C69" s="18"/>
      <c r="D69" s="18"/>
      <c r="E69" s="18"/>
      <c r="F69" s="18"/>
      <c r="G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1" spans="1:13" ht="12.75" customHeight="1">
      <c r="A71" s="44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</sheetData>
  <sheetProtection/>
  <mergeCells count="226">
    <mergeCell ref="A66:AA66"/>
    <mergeCell ref="G56:M56"/>
    <mergeCell ref="A42:A50"/>
    <mergeCell ref="B46:D46"/>
    <mergeCell ref="G60:M60"/>
    <mergeCell ref="G63:M63"/>
    <mergeCell ref="G50:M50"/>
    <mergeCell ref="G57:M57"/>
    <mergeCell ref="G62:M62"/>
    <mergeCell ref="G59:M59"/>
    <mergeCell ref="K2:M2"/>
    <mergeCell ref="X1:AA1"/>
    <mergeCell ref="D1:W1"/>
    <mergeCell ref="O49:R49"/>
    <mergeCell ref="G45:M45"/>
    <mergeCell ref="P44:R44"/>
    <mergeCell ref="U37:AA37"/>
    <mergeCell ref="U42:AA42"/>
    <mergeCell ref="B43:D43"/>
    <mergeCell ref="U35:AA35"/>
    <mergeCell ref="G58:M58"/>
    <mergeCell ref="G61:M61"/>
    <mergeCell ref="O47:R47"/>
    <mergeCell ref="G52:M52"/>
    <mergeCell ref="G53:M53"/>
    <mergeCell ref="U43:AA43"/>
    <mergeCell ref="U45:AA45"/>
    <mergeCell ref="U44:AA44"/>
    <mergeCell ref="G47:M47"/>
    <mergeCell ref="P43:R43"/>
    <mergeCell ref="U41:AA41"/>
    <mergeCell ref="U38:AA38"/>
    <mergeCell ref="U39:AA39"/>
    <mergeCell ref="U40:AA40"/>
    <mergeCell ref="G43:M43"/>
    <mergeCell ref="P41:R41"/>
    <mergeCell ref="G41:M41"/>
    <mergeCell ref="P42:R42"/>
    <mergeCell ref="G40:M40"/>
    <mergeCell ref="G38:M38"/>
    <mergeCell ref="B28:D28"/>
    <mergeCell ref="B27:D27"/>
    <mergeCell ref="B26:D26"/>
    <mergeCell ref="B38:D38"/>
    <mergeCell ref="B37:D37"/>
    <mergeCell ref="B41:D41"/>
    <mergeCell ref="B30:D30"/>
    <mergeCell ref="B40:D40"/>
    <mergeCell ref="G55:M55"/>
    <mergeCell ref="G51:M51"/>
    <mergeCell ref="G46:M46"/>
    <mergeCell ref="G48:M48"/>
    <mergeCell ref="B48:D48"/>
    <mergeCell ref="B44:D44"/>
    <mergeCell ref="B47:D47"/>
    <mergeCell ref="G44:M44"/>
    <mergeCell ref="G49:M49"/>
    <mergeCell ref="G54:M54"/>
    <mergeCell ref="B42:D42"/>
    <mergeCell ref="B45:D45"/>
    <mergeCell ref="A30:A41"/>
    <mergeCell ref="B35:D35"/>
    <mergeCell ref="B33:D33"/>
    <mergeCell ref="B34:D34"/>
    <mergeCell ref="B39:D39"/>
    <mergeCell ref="B36:D36"/>
    <mergeCell ref="B31:D31"/>
    <mergeCell ref="B32:D32"/>
    <mergeCell ref="B49:D49"/>
    <mergeCell ref="B56:D56"/>
    <mergeCell ref="B52:D52"/>
    <mergeCell ref="B51:D51"/>
    <mergeCell ref="B53:D53"/>
    <mergeCell ref="B55:D55"/>
    <mergeCell ref="B54:D54"/>
    <mergeCell ref="B50:D50"/>
    <mergeCell ref="A51:A63"/>
    <mergeCell ref="B63:D63"/>
    <mergeCell ref="B62:D62"/>
    <mergeCell ref="B59:D59"/>
    <mergeCell ref="B58:D58"/>
    <mergeCell ref="B61:D61"/>
    <mergeCell ref="B60:D60"/>
    <mergeCell ref="B57:D57"/>
    <mergeCell ref="P25:R25"/>
    <mergeCell ref="U9:AA9"/>
    <mergeCell ref="U10:AA10"/>
    <mergeCell ref="U13:AA13"/>
    <mergeCell ref="U11:AA11"/>
    <mergeCell ref="U12:AA12"/>
    <mergeCell ref="U25:AA25"/>
    <mergeCell ref="U22:AA22"/>
    <mergeCell ref="P10:R10"/>
    <mergeCell ref="P16:R16"/>
    <mergeCell ref="G39:M39"/>
    <mergeCell ref="G33:M33"/>
    <mergeCell ref="G35:M35"/>
    <mergeCell ref="P34:R34"/>
    <mergeCell ref="P39:R39"/>
    <mergeCell ref="P38:R38"/>
    <mergeCell ref="G34:M34"/>
    <mergeCell ref="G32:M32"/>
    <mergeCell ref="O31:O45"/>
    <mergeCell ref="P45:R45"/>
    <mergeCell ref="G42:M42"/>
    <mergeCell ref="P31:R31"/>
    <mergeCell ref="P33:R33"/>
    <mergeCell ref="P36:R36"/>
    <mergeCell ref="P35:R35"/>
    <mergeCell ref="P40:R40"/>
    <mergeCell ref="G36:M36"/>
    <mergeCell ref="U14:AA14"/>
    <mergeCell ref="U15:AA15"/>
    <mergeCell ref="U17:AA17"/>
    <mergeCell ref="U24:AA24"/>
    <mergeCell ref="U23:AA23"/>
    <mergeCell ref="U16:AA16"/>
    <mergeCell ref="G24:M24"/>
    <mergeCell ref="G31:M31"/>
    <mergeCell ref="G30:M30"/>
    <mergeCell ref="G27:M27"/>
    <mergeCell ref="G37:M37"/>
    <mergeCell ref="U26:AA26"/>
    <mergeCell ref="U36:AA36"/>
    <mergeCell ref="U27:AA27"/>
    <mergeCell ref="U34:AA34"/>
    <mergeCell ref="P37:R37"/>
    <mergeCell ref="P30:R30"/>
    <mergeCell ref="G25:M25"/>
    <mergeCell ref="G23:M23"/>
    <mergeCell ref="G26:M26"/>
    <mergeCell ref="P28:R28"/>
    <mergeCell ref="P27:R27"/>
    <mergeCell ref="P26:R26"/>
    <mergeCell ref="P24:R24"/>
    <mergeCell ref="P23:R23"/>
    <mergeCell ref="G29:M29"/>
    <mergeCell ref="U33:AA33"/>
    <mergeCell ref="G21:M21"/>
    <mergeCell ref="G20:M20"/>
    <mergeCell ref="P32:R32"/>
    <mergeCell ref="G28:M28"/>
    <mergeCell ref="U28:AA28"/>
    <mergeCell ref="U32:AA32"/>
    <mergeCell ref="U29:AA29"/>
    <mergeCell ref="U30:AA30"/>
    <mergeCell ref="U31:AA31"/>
    <mergeCell ref="B22:D22"/>
    <mergeCell ref="P19:R19"/>
    <mergeCell ref="G17:M17"/>
    <mergeCell ref="G9:M9"/>
    <mergeCell ref="U19:AA19"/>
    <mergeCell ref="U18:AA18"/>
    <mergeCell ref="U21:AA21"/>
    <mergeCell ref="U20:AA20"/>
    <mergeCell ref="B10:D10"/>
    <mergeCell ref="P22:R22"/>
    <mergeCell ref="U4:V4"/>
    <mergeCell ref="G5:M5"/>
    <mergeCell ref="D2:E2"/>
    <mergeCell ref="F2:G2"/>
    <mergeCell ref="P2:Q2"/>
    <mergeCell ref="P5:R5"/>
    <mergeCell ref="U2:AA2"/>
    <mergeCell ref="U3:Z3"/>
    <mergeCell ref="X4:Z4"/>
    <mergeCell ref="H2:I2"/>
    <mergeCell ref="B8:D8"/>
    <mergeCell ref="B6:D6"/>
    <mergeCell ref="B7:D7"/>
    <mergeCell ref="U5:AA5"/>
    <mergeCell ref="U6:AA6"/>
    <mergeCell ref="U7:AA7"/>
    <mergeCell ref="U8:AA8"/>
    <mergeCell ref="G7:M7"/>
    <mergeCell ref="P6:R6"/>
    <mergeCell ref="B16:D16"/>
    <mergeCell ref="B12:D12"/>
    <mergeCell ref="G16:M16"/>
    <mergeCell ref="P12:R12"/>
    <mergeCell ref="P21:R21"/>
    <mergeCell ref="B13:D13"/>
    <mergeCell ref="O19:O30"/>
    <mergeCell ref="G19:M19"/>
    <mergeCell ref="P20:R20"/>
    <mergeCell ref="P29:R29"/>
    <mergeCell ref="G22:M22"/>
    <mergeCell ref="G18:M18"/>
    <mergeCell ref="B15:D15"/>
    <mergeCell ref="P18:R18"/>
    <mergeCell ref="P15:R15"/>
    <mergeCell ref="B11:D11"/>
    <mergeCell ref="G15:M15"/>
    <mergeCell ref="G13:M13"/>
    <mergeCell ref="P14:R14"/>
    <mergeCell ref="P13:R13"/>
    <mergeCell ref="G11:M11"/>
    <mergeCell ref="G14:M14"/>
    <mergeCell ref="O6:O18"/>
    <mergeCell ref="P11:R11"/>
    <mergeCell ref="G12:M12"/>
    <mergeCell ref="P17:R17"/>
    <mergeCell ref="G6:M6"/>
    <mergeCell ref="P9:R9"/>
    <mergeCell ref="G8:M8"/>
    <mergeCell ref="P7:R7"/>
    <mergeCell ref="B9:D9"/>
    <mergeCell ref="G10:M10"/>
    <mergeCell ref="A1:C1"/>
    <mergeCell ref="A6:A16"/>
    <mergeCell ref="B5:D5"/>
    <mergeCell ref="A2:C2"/>
    <mergeCell ref="A4:S4"/>
    <mergeCell ref="A3:C3"/>
    <mergeCell ref="D3:S3"/>
    <mergeCell ref="P8:R8"/>
    <mergeCell ref="A17:A29"/>
    <mergeCell ref="B25:D25"/>
    <mergeCell ref="B23:D23"/>
    <mergeCell ref="B17:D17"/>
    <mergeCell ref="B21:D21"/>
    <mergeCell ref="B20:D20"/>
    <mergeCell ref="B18:D18"/>
    <mergeCell ref="B19:D19"/>
    <mergeCell ref="B29:D29"/>
    <mergeCell ref="B24:D24"/>
  </mergeCells>
  <conditionalFormatting sqref="F6:F63">
    <cfRule type="cellIs" priority="2" dxfId="18" operator="greaterThan" stopIfTrue="1">
      <formula>E6</formula>
    </cfRule>
  </conditionalFormatting>
  <conditionalFormatting sqref="T6:T49">
    <cfRule type="cellIs" priority="1" dxfId="18" operator="greaterThan" stopIfTrue="1">
      <formula>S6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A67"/>
  <sheetViews>
    <sheetView showZeros="0" zoomScaleSheetLayoutView="65" zoomScalePageLayoutView="0" workbookViewId="0" topLeftCell="A1">
      <selection activeCell="A3" sqref="A3:C3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>
      <c r="A1" s="632" t="s">
        <v>1478</v>
      </c>
      <c r="B1" s="633"/>
      <c r="C1" s="633"/>
      <c r="D1" s="709" t="s">
        <v>1479</v>
      </c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2">
        <f>'申込書'!$A$1</f>
        <v>43435</v>
      </c>
      <c r="Y1" s="652"/>
      <c r="Z1" s="652"/>
      <c r="AA1" s="653"/>
    </row>
    <row r="2" spans="1:27" ht="20.25" customHeight="1">
      <c r="A2" s="635" t="s">
        <v>1712</v>
      </c>
      <c r="B2" s="636"/>
      <c r="C2" s="637"/>
      <c r="D2" s="628">
        <f>'申込書'!$A$3</f>
        <v>2018</v>
      </c>
      <c r="E2" s="629"/>
      <c r="F2" s="631">
        <f>'申込書'!$J$4</f>
        <v>43432</v>
      </c>
      <c r="G2" s="631"/>
      <c r="H2" s="645" t="str">
        <f>'申込書'!$L$4</f>
        <v>（水）</v>
      </c>
      <c r="I2" s="645"/>
      <c r="J2" s="135" t="s">
        <v>805</v>
      </c>
      <c r="K2" s="619">
        <f>'申込書'!$N$4</f>
        <v>43434</v>
      </c>
      <c r="L2" s="619"/>
      <c r="M2" s="619"/>
      <c r="N2" s="136" t="str">
        <f>'申込書'!$P$4</f>
        <v>（金）</v>
      </c>
      <c r="O2" s="137" t="s">
        <v>806</v>
      </c>
      <c r="P2" s="630">
        <f>'申込書'!$C$4</f>
        <v>43435</v>
      </c>
      <c r="Q2" s="630"/>
      <c r="R2" s="2" t="s">
        <v>831</v>
      </c>
      <c r="S2" s="138" t="s">
        <v>832</v>
      </c>
      <c r="T2" s="111" t="s">
        <v>833</v>
      </c>
      <c r="U2" s="620">
        <f>'申込書'!$C$7</f>
        <v>0</v>
      </c>
      <c r="V2" s="621"/>
      <c r="W2" s="621"/>
      <c r="X2" s="621"/>
      <c r="Y2" s="621"/>
      <c r="Z2" s="621"/>
      <c r="AA2" s="622"/>
    </row>
    <row r="3" spans="1:27" ht="20.25" customHeight="1">
      <c r="A3" s="638" t="s">
        <v>1709</v>
      </c>
      <c r="B3" s="639"/>
      <c r="C3" s="640"/>
      <c r="D3" s="641">
        <f>'申込書'!$C$5</f>
        <v>0</v>
      </c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3"/>
      <c r="T3" s="111" t="s">
        <v>1880</v>
      </c>
      <c r="U3" s="625">
        <f>'集計表'!$N$102</f>
        <v>0</v>
      </c>
      <c r="V3" s="625"/>
      <c r="W3" s="625"/>
      <c r="X3" s="625"/>
      <c r="Y3" s="625"/>
      <c r="Z3" s="625"/>
      <c r="AA3" s="4" t="s">
        <v>1714</v>
      </c>
    </row>
    <row r="4" spans="1:27" ht="13.5">
      <c r="A4" s="644" t="s">
        <v>1875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84"/>
      <c r="U4" s="598" t="s">
        <v>22</v>
      </c>
      <c r="V4" s="598"/>
      <c r="W4" s="19" t="s">
        <v>1480</v>
      </c>
      <c r="X4" s="674">
        <f>T65</f>
        <v>0</v>
      </c>
      <c r="Y4" s="598"/>
      <c r="Z4" s="598"/>
      <c r="AA4" s="3" t="s">
        <v>1481</v>
      </c>
    </row>
    <row r="5" spans="1:27" ht="12.75" customHeight="1">
      <c r="A5" s="20"/>
      <c r="B5" s="616" t="s">
        <v>1482</v>
      </c>
      <c r="C5" s="617"/>
      <c r="D5" s="617"/>
      <c r="E5" s="92" t="s">
        <v>23</v>
      </c>
      <c r="F5" s="91" t="s">
        <v>24</v>
      </c>
      <c r="G5" s="617" t="s">
        <v>837</v>
      </c>
      <c r="H5" s="617"/>
      <c r="I5" s="617"/>
      <c r="J5" s="617"/>
      <c r="K5" s="617"/>
      <c r="L5" s="617"/>
      <c r="M5" s="627"/>
      <c r="O5" s="45"/>
      <c r="P5" s="616" t="s">
        <v>838</v>
      </c>
      <c r="Q5" s="617"/>
      <c r="R5" s="617"/>
      <c r="S5" s="92" t="s">
        <v>23</v>
      </c>
      <c r="T5" s="91" t="s">
        <v>24</v>
      </c>
      <c r="U5" s="617" t="s">
        <v>837</v>
      </c>
      <c r="V5" s="617"/>
      <c r="W5" s="617"/>
      <c r="X5" s="617"/>
      <c r="Y5" s="617"/>
      <c r="Z5" s="617"/>
      <c r="AA5" s="627"/>
    </row>
    <row r="6" spans="1:27" ht="12.75" customHeight="1">
      <c r="A6" s="600" t="s">
        <v>296</v>
      </c>
      <c r="B6" s="606" t="s">
        <v>1483</v>
      </c>
      <c r="C6" s="607"/>
      <c r="D6" s="608"/>
      <c r="E6" s="86">
        <v>500</v>
      </c>
      <c r="F6" s="108"/>
      <c r="G6" s="586" t="s">
        <v>297</v>
      </c>
      <c r="H6" s="587"/>
      <c r="I6" s="587"/>
      <c r="J6" s="587"/>
      <c r="K6" s="587"/>
      <c r="L6" s="587"/>
      <c r="M6" s="588"/>
      <c r="N6" s="130"/>
      <c r="O6" s="715" t="s">
        <v>1752</v>
      </c>
      <c r="P6" s="606" t="s">
        <v>1484</v>
      </c>
      <c r="Q6" s="607"/>
      <c r="R6" s="608"/>
      <c r="S6" s="86">
        <v>340</v>
      </c>
      <c r="T6" s="108"/>
      <c r="U6" s="586" t="s">
        <v>1160</v>
      </c>
      <c r="V6" s="587"/>
      <c r="W6" s="587"/>
      <c r="X6" s="587"/>
      <c r="Y6" s="587"/>
      <c r="Z6" s="587"/>
      <c r="AA6" s="588"/>
    </row>
    <row r="7" spans="1:27" ht="12.75" customHeight="1">
      <c r="A7" s="601"/>
      <c r="B7" s="583" t="s">
        <v>298</v>
      </c>
      <c r="C7" s="584"/>
      <c r="D7" s="585"/>
      <c r="E7" s="78">
        <v>560</v>
      </c>
      <c r="F7" s="105"/>
      <c r="G7" s="580" t="s">
        <v>1109</v>
      </c>
      <c r="H7" s="581"/>
      <c r="I7" s="581"/>
      <c r="J7" s="581"/>
      <c r="K7" s="581"/>
      <c r="L7" s="581"/>
      <c r="M7" s="582"/>
      <c r="N7" s="130"/>
      <c r="O7" s="601"/>
      <c r="P7" s="583" t="s">
        <v>1485</v>
      </c>
      <c r="Q7" s="584"/>
      <c r="R7" s="585"/>
      <c r="S7" s="78">
        <v>230</v>
      </c>
      <c r="T7" s="105"/>
      <c r="U7" s="580" t="s">
        <v>1161</v>
      </c>
      <c r="V7" s="581"/>
      <c r="W7" s="581"/>
      <c r="X7" s="581"/>
      <c r="Y7" s="581"/>
      <c r="Z7" s="581"/>
      <c r="AA7" s="582"/>
    </row>
    <row r="8" spans="1:27" ht="12.75" customHeight="1">
      <c r="A8" s="601"/>
      <c r="B8" s="583" t="s">
        <v>299</v>
      </c>
      <c r="C8" s="584"/>
      <c r="D8" s="585"/>
      <c r="E8" s="78">
        <v>550</v>
      </c>
      <c r="F8" s="105"/>
      <c r="G8" s="580" t="s">
        <v>1110</v>
      </c>
      <c r="H8" s="581"/>
      <c r="I8" s="581"/>
      <c r="J8" s="581"/>
      <c r="K8" s="581"/>
      <c r="L8" s="581"/>
      <c r="M8" s="582"/>
      <c r="N8" s="130"/>
      <c r="O8" s="601"/>
      <c r="P8" s="583" t="s">
        <v>1486</v>
      </c>
      <c r="Q8" s="584"/>
      <c r="R8" s="585"/>
      <c r="S8" s="79">
        <v>420</v>
      </c>
      <c r="T8" s="105"/>
      <c r="U8" s="459" t="s">
        <v>1162</v>
      </c>
      <c r="V8" s="460"/>
      <c r="W8" s="460"/>
      <c r="X8" s="460"/>
      <c r="Y8" s="460"/>
      <c r="Z8" s="460"/>
      <c r="AA8" s="590"/>
    </row>
    <row r="9" spans="1:27" ht="12.75" customHeight="1">
      <c r="A9" s="601"/>
      <c r="B9" s="583" t="s">
        <v>300</v>
      </c>
      <c r="C9" s="584"/>
      <c r="D9" s="585"/>
      <c r="E9" s="78">
        <v>500</v>
      </c>
      <c r="F9" s="78"/>
      <c r="G9" s="580" t="s">
        <v>1111</v>
      </c>
      <c r="H9" s="581"/>
      <c r="I9" s="581"/>
      <c r="J9" s="581"/>
      <c r="K9" s="581"/>
      <c r="L9" s="581"/>
      <c r="M9" s="582"/>
      <c r="N9" s="130"/>
      <c r="O9" s="602"/>
      <c r="P9" s="589" t="s">
        <v>32</v>
      </c>
      <c r="Q9" s="455"/>
      <c r="R9" s="456"/>
      <c r="S9" s="87">
        <f>SUM(E56:E65,S6:S8)</f>
        <v>4490</v>
      </c>
      <c r="T9" s="87">
        <f>SUM(F56:F65,T6:T8)</f>
        <v>0</v>
      </c>
      <c r="U9" s="597"/>
      <c r="V9" s="598"/>
      <c r="W9" s="598"/>
      <c r="X9" s="598"/>
      <c r="Y9" s="598"/>
      <c r="Z9" s="598"/>
      <c r="AA9" s="599"/>
    </row>
    <row r="10" spans="1:27" ht="12.75" customHeight="1">
      <c r="A10" s="601"/>
      <c r="B10" s="583" t="s">
        <v>301</v>
      </c>
      <c r="C10" s="584"/>
      <c r="D10" s="585"/>
      <c r="E10" s="78">
        <v>350</v>
      </c>
      <c r="F10" s="78"/>
      <c r="G10" s="580" t="s">
        <v>1112</v>
      </c>
      <c r="H10" s="581"/>
      <c r="I10" s="581"/>
      <c r="J10" s="581"/>
      <c r="K10" s="581"/>
      <c r="L10" s="581"/>
      <c r="M10" s="582"/>
      <c r="N10" s="130"/>
      <c r="O10" s="600" t="s">
        <v>302</v>
      </c>
      <c r="P10" s="583" t="s">
        <v>1487</v>
      </c>
      <c r="Q10" s="584"/>
      <c r="R10" s="585"/>
      <c r="S10" s="86">
        <v>170</v>
      </c>
      <c r="T10" s="86"/>
      <c r="U10" s="586" t="s">
        <v>1163</v>
      </c>
      <c r="V10" s="587"/>
      <c r="W10" s="587"/>
      <c r="X10" s="587"/>
      <c r="Y10" s="587"/>
      <c r="Z10" s="587"/>
      <c r="AA10" s="588"/>
    </row>
    <row r="11" spans="1:27" ht="12.75" customHeight="1">
      <c r="A11" s="601"/>
      <c r="B11" s="583" t="s">
        <v>303</v>
      </c>
      <c r="C11" s="584"/>
      <c r="D11" s="585"/>
      <c r="E11" s="78">
        <v>430</v>
      </c>
      <c r="F11" s="78"/>
      <c r="G11" s="580" t="s">
        <v>1113</v>
      </c>
      <c r="H11" s="581"/>
      <c r="I11" s="581"/>
      <c r="J11" s="581"/>
      <c r="K11" s="581"/>
      <c r="L11" s="581"/>
      <c r="M11" s="582"/>
      <c r="N11" s="130"/>
      <c r="O11" s="713"/>
      <c r="P11" s="583" t="s">
        <v>1488</v>
      </c>
      <c r="Q11" s="584"/>
      <c r="R11" s="585"/>
      <c r="S11" s="78">
        <v>390</v>
      </c>
      <c r="T11" s="78"/>
      <c r="U11" s="580" t="s">
        <v>1164</v>
      </c>
      <c r="V11" s="581"/>
      <c r="W11" s="581"/>
      <c r="X11" s="581"/>
      <c r="Y11" s="581"/>
      <c r="Z11" s="581"/>
      <c r="AA11" s="582"/>
    </row>
    <row r="12" spans="1:27" ht="12.75" customHeight="1">
      <c r="A12" s="601"/>
      <c r="B12" s="583" t="s">
        <v>304</v>
      </c>
      <c r="C12" s="584"/>
      <c r="D12" s="585"/>
      <c r="E12" s="78">
        <v>230</v>
      </c>
      <c r="F12" s="78"/>
      <c r="G12" s="580" t="s">
        <v>1114</v>
      </c>
      <c r="H12" s="581"/>
      <c r="I12" s="581"/>
      <c r="J12" s="581"/>
      <c r="K12" s="581"/>
      <c r="L12" s="581"/>
      <c r="M12" s="582"/>
      <c r="N12" s="130"/>
      <c r="O12" s="713"/>
      <c r="P12" s="583" t="s">
        <v>1489</v>
      </c>
      <c r="Q12" s="584"/>
      <c r="R12" s="585"/>
      <c r="S12" s="78">
        <v>430</v>
      </c>
      <c r="T12" s="78"/>
      <c r="U12" s="580" t="s">
        <v>1165</v>
      </c>
      <c r="V12" s="581"/>
      <c r="W12" s="581"/>
      <c r="X12" s="581"/>
      <c r="Y12" s="581"/>
      <c r="Z12" s="581"/>
      <c r="AA12" s="582"/>
    </row>
    <row r="13" spans="1:27" ht="12.75" customHeight="1">
      <c r="A13" s="601"/>
      <c r="B13" s="583" t="s">
        <v>305</v>
      </c>
      <c r="C13" s="584"/>
      <c r="D13" s="585"/>
      <c r="E13" s="78">
        <v>300</v>
      </c>
      <c r="F13" s="78"/>
      <c r="G13" s="580" t="s">
        <v>1115</v>
      </c>
      <c r="H13" s="581"/>
      <c r="I13" s="581"/>
      <c r="J13" s="581"/>
      <c r="K13" s="581"/>
      <c r="L13" s="581"/>
      <c r="M13" s="582"/>
      <c r="N13" s="130"/>
      <c r="O13" s="713"/>
      <c r="P13" s="583" t="s">
        <v>1490</v>
      </c>
      <c r="Q13" s="584"/>
      <c r="R13" s="585"/>
      <c r="S13" s="78">
        <v>440</v>
      </c>
      <c r="T13" s="78"/>
      <c r="U13" s="580" t="s">
        <v>1166</v>
      </c>
      <c r="V13" s="581"/>
      <c r="W13" s="581"/>
      <c r="X13" s="581"/>
      <c r="Y13" s="581"/>
      <c r="Z13" s="581"/>
      <c r="AA13" s="582"/>
    </row>
    <row r="14" spans="1:27" ht="12.75" customHeight="1">
      <c r="A14" s="601"/>
      <c r="B14" s="685" t="s">
        <v>306</v>
      </c>
      <c r="C14" s="686"/>
      <c r="D14" s="687"/>
      <c r="E14" s="79">
        <v>320</v>
      </c>
      <c r="F14" s="79"/>
      <c r="G14" s="459" t="s">
        <v>1116</v>
      </c>
      <c r="H14" s="460"/>
      <c r="I14" s="460"/>
      <c r="J14" s="460"/>
      <c r="K14" s="460"/>
      <c r="L14" s="460"/>
      <c r="M14" s="590"/>
      <c r="N14" s="130"/>
      <c r="O14" s="713"/>
      <c r="P14" s="583" t="s">
        <v>1491</v>
      </c>
      <c r="Q14" s="584"/>
      <c r="R14" s="585"/>
      <c r="S14" s="78">
        <v>320</v>
      </c>
      <c r="T14" s="78"/>
      <c r="U14" s="580" t="s">
        <v>1167</v>
      </c>
      <c r="V14" s="581"/>
      <c r="W14" s="581"/>
      <c r="X14" s="581"/>
      <c r="Y14" s="581"/>
      <c r="Z14" s="581"/>
      <c r="AA14" s="582"/>
    </row>
    <row r="15" spans="1:27" ht="12.75" customHeight="1">
      <c r="A15" s="602"/>
      <c r="B15" s="589" t="s">
        <v>852</v>
      </c>
      <c r="C15" s="455"/>
      <c r="D15" s="456"/>
      <c r="E15" s="87">
        <f>SUM(E6:E14)</f>
        <v>3740</v>
      </c>
      <c r="F15" s="87">
        <f>SUM(F6:F14)</f>
        <v>0</v>
      </c>
      <c r="G15" s="646"/>
      <c r="H15" s="647"/>
      <c r="I15" s="647"/>
      <c r="J15" s="647"/>
      <c r="K15" s="647"/>
      <c r="L15" s="647"/>
      <c r="M15" s="648"/>
      <c r="N15" s="130"/>
      <c r="O15" s="713"/>
      <c r="P15" s="583" t="s">
        <v>1492</v>
      </c>
      <c r="Q15" s="584"/>
      <c r="R15" s="585"/>
      <c r="S15" s="78">
        <v>550</v>
      </c>
      <c r="T15" s="78"/>
      <c r="U15" s="580" t="s">
        <v>1168</v>
      </c>
      <c r="V15" s="581"/>
      <c r="W15" s="581"/>
      <c r="X15" s="581"/>
      <c r="Y15" s="581"/>
      <c r="Z15" s="581"/>
      <c r="AA15" s="582"/>
    </row>
    <row r="16" spans="1:27" ht="12.75" customHeight="1">
      <c r="A16" s="600" t="s">
        <v>307</v>
      </c>
      <c r="B16" s="583" t="s">
        <v>1493</v>
      </c>
      <c r="C16" s="584"/>
      <c r="D16" s="585"/>
      <c r="E16" s="86">
        <v>710</v>
      </c>
      <c r="F16" s="86"/>
      <c r="G16" s="586" t="s">
        <v>1117</v>
      </c>
      <c r="H16" s="587"/>
      <c r="I16" s="587"/>
      <c r="J16" s="587"/>
      <c r="K16" s="587"/>
      <c r="L16" s="587"/>
      <c r="M16" s="588"/>
      <c r="N16" s="130"/>
      <c r="O16" s="713"/>
      <c r="P16" s="583" t="s">
        <v>308</v>
      </c>
      <c r="Q16" s="584"/>
      <c r="R16" s="585"/>
      <c r="S16" s="78">
        <v>470</v>
      </c>
      <c r="T16" s="78"/>
      <c r="U16" s="580" t="s">
        <v>1169</v>
      </c>
      <c r="V16" s="581"/>
      <c r="W16" s="581"/>
      <c r="X16" s="581"/>
      <c r="Y16" s="581"/>
      <c r="Z16" s="581"/>
      <c r="AA16" s="582"/>
    </row>
    <row r="17" spans="1:27" ht="12.75" customHeight="1">
      <c r="A17" s="601"/>
      <c r="B17" s="583" t="s">
        <v>1494</v>
      </c>
      <c r="C17" s="584"/>
      <c r="D17" s="585"/>
      <c r="E17" s="78">
        <v>440</v>
      </c>
      <c r="F17" s="78"/>
      <c r="G17" s="580" t="s">
        <v>1118</v>
      </c>
      <c r="H17" s="581"/>
      <c r="I17" s="581"/>
      <c r="J17" s="581"/>
      <c r="K17" s="581"/>
      <c r="L17" s="581"/>
      <c r="M17" s="582"/>
      <c r="N17" s="130"/>
      <c r="O17" s="713"/>
      <c r="P17" s="583" t="s">
        <v>309</v>
      </c>
      <c r="Q17" s="584"/>
      <c r="R17" s="585"/>
      <c r="S17" s="78">
        <v>310</v>
      </c>
      <c r="T17" s="78"/>
      <c r="U17" s="580" t="s">
        <v>1170</v>
      </c>
      <c r="V17" s="581"/>
      <c r="W17" s="581"/>
      <c r="X17" s="581"/>
      <c r="Y17" s="581"/>
      <c r="Z17" s="581"/>
      <c r="AA17" s="582"/>
    </row>
    <row r="18" spans="1:27" ht="12.75" customHeight="1">
      <c r="A18" s="601"/>
      <c r="B18" s="583" t="s">
        <v>1495</v>
      </c>
      <c r="C18" s="584"/>
      <c r="D18" s="585"/>
      <c r="E18" s="78">
        <v>350</v>
      </c>
      <c r="F18" s="78"/>
      <c r="G18" s="580" t="s">
        <v>1119</v>
      </c>
      <c r="H18" s="581"/>
      <c r="I18" s="581"/>
      <c r="J18" s="581"/>
      <c r="K18" s="581"/>
      <c r="L18" s="581"/>
      <c r="M18" s="582"/>
      <c r="N18" s="130"/>
      <c r="O18" s="713"/>
      <c r="P18" s="583" t="s">
        <v>310</v>
      </c>
      <c r="Q18" s="584"/>
      <c r="R18" s="585"/>
      <c r="S18" s="78">
        <v>550</v>
      </c>
      <c r="T18" s="78"/>
      <c r="U18" s="580" t="s">
        <v>1171</v>
      </c>
      <c r="V18" s="581"/>
      <c r="W18" s="581"/>
      <c r="X18" s="581"/>
      <c r="Y18" s="581"/>
      <c r="Z18" s="581"/>
      <c r="AA18" s="582"/>
    </row>
    <row r="19" spans="1:27" ht="12.75" customHeight="1">
      <c r="A19" s="601"/>
      <c r="B19" s="583" t="s">
        <v>1496</v>
      </c>
      <c r="C19" s="584"/>
      <c r="D19" s="585"/>
      <c r="E19" s="78">
        <v>750</v>
      </c>
      <c r="F19" s="78"/>
      <c r="G19" s="580" t="s">
        <v>1120</v>
      </c>
      <c r="H19" s="581"/>
      <c r="I19" s="581"/>
      <c r="J19" s="581"/>
      <c r="K19" s="581"/>
      <c r="L19" s="581"/>
      <c r="M19" s="582"/>
      <c r="N19" s="130"/>
      <c r="O19" s="713"/>
      <c r="P19" s="583" t="s">
        <v>311</v>
      </c>
      <c r="Q19" s="584"/>
      <c r="R19" s="585"/>
      <c r="S19" s="78">
        <v>400</v>
      </c>
      <c r="T19" s="78"/>
      <c r="U19" s="580" t="s">
        <v>1172</v>
      </c>
      <c r="V19" s="581"/>
      <c r="W19" s="581"/>
      <c r="X19" s="581"/>
      <c r="Y19" s="581"/>
      <c r="Z19" s="581"/>
      <c r="AA19" s="582"/>
    </row>
    <row r="20" spans="1:27" ht="12.75" customHeight="1">
      <c r="A20" s="601"/>
      <c r="B20" s="583" t="s">
        <v>1497</v>
      </c>
      <c r="C20" s="584"/>
      <c r="D20" s="585"/>
      <c r="E20" s="78">
        <v>870</v>
      </c>
      <c r="F20" s="78"/>
      <c r="G20" s="580" t="s">
        <v>1121</v>
      </c>
      <c r="H20" s="581"/>
      <c r="I20" s="581"/>
      <c r="J20" s="581"/>
      <c r="K20" s="581"/>
      <c r="L20" s="581"/>
      <c r="M20" s="582"/>
      <c r="N20" s="130"/>
      <c r="O20" s="713"/>
      <c r="P20" s="583" t="s">
        <v>312</v>
      </c>
      <c r="Q20" s="584"/>
      <c r="R20" s="585"/>
      <c r="S20" s="78">
        <v>250</v>
      </c>
      <c r="T20" s="78"/>
      <c r="U20" s="580" t="s">
        <v>1173</v>
      </c>
      <c r="V20" s="581"/>
      <c r="W20" s="581"/>
      <c r="X20" s="581"/>
      <c r="Y20" s="581"/>
      <c r="Z20" s="581"/>
      <c r="AA20" s="582"/>
    </row>
    <row r="21" spans="1:27" ht="12.75" customHeight="1">
      <c r="A21" s="601"/>
      <c r="B21" s="583" t="s">
        <v>1498</v>
      </c>
      <c r="C21" s="584"/>
      <c r="D21" s="585"/>
      <c r="E21" s="78">
        <v>420</v>
      </c>
      <c r="F21" s="78"/>
      <c r="G21" s="580" t="s">
        <v>1122</v>
      </c>
      <c r="H21" s="581"/>
      <c r="I21" s="581"/>
      <c r="J21" s="581"/>
      <c r="K21" s="581"/>
      <c r="L21" s="581"/>
      <c r="M21" s="582"/>
      <c r="N21" s="130"/>
      <c r="O21" s="713"/>
      <c r="P21" s="583" t="s">
        <v>313</v>
      </c>
      <c r="Q21" s="584"/>
      <c r="R21" s="585"/>
      <c r="S21" s="78">
        <v>410</v>
      </c>
      <c r="T21" s="78"/>
      <c r="U21" s="697" t="s">
        <v>1174</v>
      </c>
      <c r="V21" s="698"/>
      <c r="W21" s="698"/>
      <c r="X21" s="698"/>
      <c r="Y21" s="698"/>
      <c r="Z21" s="698"/>
      <c r="AA21" s="699"/>
    </row>
    <row r="22" spans="1:27" ht="12.75" customHeight="1">
      <c r="A22" s="601"/>
      <c r="B22" s="583" t="s">
        <v>1499</v>
      </c>
      <c r="C22" s="584"/>
      <c r="D22" s="585"/>
      <c r="E22" s="79">
        <v>50</v>
      </c>
      <c r="F22" s="79"/>
      <c r="G22" s="459" t="s">
        <v>1123</v>
      </c>
      <c r="H22" s="460"/>
      <c r="I22" s="460"/>
      <c r="J22" s="460"/>
      <c r="K22" s="460"/>
      <c r="L22" s="460"/>
      <c r="M22" s="590"/>
      <c r="N22" s="130"/>
      <c r="O22" s="713"/>
      <c r="P22" s="583" t="s">
        <v>314</v>
      </c>
      <c r="Q22" s="584"/>
      <c r="R22" s="585"/>
      <c r="S22" s="79">
        <v>520</v>
      </c>
      <c r="T22" s="79"/>
      <c r="U22" s="459" t="s">
        <v>1175</v>
      </c>
      <c r="V22" s="460"/>
      <c r="W22" s="460"/>
      <c r="X22" s="460"/>
      <c r="Y22" s="460"/>
      <c r="Z22" s="460"/>
      <c r="AA22" s="590"/>
    </row>
    <row r="23" spans="1:27" ht="12.75" customHeight="1">
      <c r="A23" s="602"/>
      <c r="B23" s="589" t="s">
        <v>32</v>
      </c>
      <c r="C23" s="455"/>
      <c r="D23" s="456"/>
      <c r="E23" s="87">
        <f>SUM(E16:E22)</f>
        <v>3590</v>
      </c>
      <c r="F23" s="87">
        <f>SUM(F16:F22)</f>
        <v>0</v>
      </c>
      <c r="G23" s="597"/>
      <c r="H23" s="598"/>
      <c r="I23" s="598"/>
      <c r="J23" s="598"/>
      <c r="K23" s="598"/>
      <c r="L23" s="598"/>
      <c r="M23" s="599"/>
      <c r="N23" s="130"/>
      <c r="O23" s="714"/>
      <c r="P23" s="589" t="s">
        <v>32</v>
      </c>
      <c r="Q23" s="455"/>
      <c r="R23" s="456"/>
      <c r="S23" s="87">
        <f>SUM(S10:S22)</f>
        <v>5210</v>
      </c>
      <c r="T23" s="87">
        <f>SUM(T10:T22)</f>
        <v>0</v>
      </c>
      <c r="U23" s="597"/>
      <c r="V23" s="598"/>
      <c r="W23" s="598"/>
      <c r="X23" s="598"/>
      <c r="Y23" s="598"/>
      <c r="Z23" s="598"/>
      <c r="AA23" s="599"/>
    </row>
    <row r="24" spans="1:27" ht="12.75" customHeight="1">
      <c r="A24" s="600" t="s">
        <v>315</v>
      </c>
      <c r="B24" s="583" t="s">
        <v>1500</v>
      </c>
      <c r="C24" s="584"/>
      <c r="D24" s="585"/>
      <c r="E24" s="86">
        <v>230</v>
      </c>
      <c r="F24" s="86"/>
      <c r="G24" s="586" t="s">
        <v>316</v>
      </c>
      <c r="H24" s="587"/>
      <c r="I24" s="587"/>
      <c r="J24" s="587"/>
      <c r="K24" s="587"/>
      <c r="L24" s="587"/>
      <c r="M24" s="588"/>
      <c r="N24" s="130"/>
      <c r="O24" s="600" t="s">
        <v>317</v>
      </c>
      <c r="P24" s="583" t="s">
        <v>1501</v>
      </c>
      <c r="Q24" s="584"/>
      <c r="R24" s="585"/>
      <c r="S24" s="86">
        <v>220</v>
      </c>
      <c r="T24" s="86"/>
      <c r="U24" s="586" t="s">
        <v>1176</v>
      </c>
      <c r="V24" s="587"/>
      <c r="W24" s="587"/>
      <c r="X24" s="587"/>
      <c r="Y24" s="587"/>
      <c r="Z24" s="587"/>
      <c r="AA24" s="588"/>
    </row>
    <row r="25" spans="1:27" ht="12.75" customHeight="1">
      <c r="A25" s="601"/>
      <c r="B25" s="583" t="s">
        <v>1502</v>
      </c>
      <c r="C25" s="584"/>
      <c r="D25" s="585"/>
      <c r="E25" s="78">
        <v>500</v>
      </c>
      <c r="F25" s="78"/>
      <c r="G25" s="580" t="s">
        <v>1124</v>
      </c>
      <c r="H25" s="581"/>
      <c r="I25" s="581"/>
      <c r="J25" s="581"/>
      <c r="K25" s="581"/>
      <c r="L25" s="581"/>
      <c r="M25" s="582"/>
      <c r="N25" s="130"/>
      <c r="O25" s="713"/>
      <c r="P25" s="583" t="s">
        <v>1503</v>
      </c>
      <c r="Q25" s="584"/>
      <c r="R25" s="585"/>
      <c r="S25" s="78">
        <v>540</v>
      </c>
      <c r="T25" s="78"/>
      <c r="U25" s="580" t="s">
        <v>1177</v>
      </c>
      <c r="V25" s="581"/>
      <c r="W25" s="581"/>
      <c r="X25" s="581"/>
      <c r="Y25" s="581"/>
      <c r="Z25" s="581"/>
      <c r="AA25" s="582"/>
    </row>
    <row r="26" spans="1:27" ht="12.75" customHeight="1">
      <c r="A26" s="601"/>
      <c r="B26" s="583" t="s">
        <v>1504</v>
      </c>
      <c r="C26" s="584"/>
      <c r="D26" s="585"/>
      <c r="E26" s="78">
        <v>820</v>
      </c>
      <c r="F26" s="78"/>
      <c r="G26" s="580" t="s">
        <v>1125</v>
      </c>
      <c r="H26" s="581"/>
      <c r="I26" s="581"/>
      <c r="J26" s="581"/>
      <c r="K26" s="581"/>
      <c r="L26" s="581"/>
      <c r="M26" s="582"/>
      <c r="N26" s="130"/>
      <c r="O26" s="713"/>
      <c r="P26" s="583" t="s">
        <v>1505</v>
      </c>
      <c r="Q26" s="584"/>
      <c r="R26" s="585"/>
      <c r="S26" s="78">
        <v>490</v>
      </c>
      <c r="T26" s="78"/>
      <c r="U26" s="580" t="s">
        <v>1178</v>
      </c>
      <c r="V26" s="581"/>
      <c r="W26" s="581"/>
      <c r="X26" s="581"/>
      <c r="Y26" s="581"/>
      <c r="Z26" s="581"/>
      <c r="AA26" s="582"/>
    </row>
    <row r="27" spans="1:27" ht="12.75" customHeight="1">
      <c r="A27" s="601"/>
      <c r="B27" s="583" t="s">
        <v>318</v>
      </c>
      <c r="C27" s="584"/>
      <c r="D27" s="585"/>
      <c r="E27" s="78">
        <v>480</v>
      </c>
      <c r="F27" s="78"/>
      <c r="G27" s="580" t="s">
        <v>319</v>
      </c>
      <c r="H27" s="581"/>
      <c r="I27" s="581"/>
      <c r="J27" s="581"/>
      <c r="K27" s="581"/>
      <c r="L27" s="581"/>
      <c r="M27" s="582"/>
      <c r="N27" s="130"/>
      <c r="O27" s="713"/>
      <c r="P27" s="583" t="s">
        <v>1506</v>
      </c>
      <c r="Q27" s="584"/>
      <c r="R27" s="585"/>
      <c r="S27" s="78">
        <v>410</v>
      </c>
      <c r="T27" s="78"/>
      <c r="U27" s="580" t="s">
        <v>1179</v>
      </c>
      <c r="V27" s="581"/>
      <c r="W27" s="581"/>
      <c r="X27" s="581"/>
      <c r="Y27" s="581"/>
      <c r="Z27" s="581"/>
      <c r="AA27" s="582"/>
    </row>
    <row r="28" spans="1:27" ht="12.75" customHeight="1">
      <c r="A28" s="601"/>
      <c r="B28" s="583" t="s">
        <v>320</v>
      </c>
      <c r="C28" s="584"/>
      <c r="D28" s="585"/>
      <c r="E28" s="78">
        <v>440</v>
      </c>
      <c r="F28" s="78"/>
      <c r="G28" s="580" t="s">
        <v>1126</v>
      </c>
      <c r="H28" s="581"/>
      <c r="I28" s="581"/>
      <c r="J28" s="581"/>
      <c r="K28" s="581"/>
      <c r="L28" s="581"/>
      <c r="M28" s="582"/>
      <c r="N28" s="130"/>
      <c r="O28" s="713"/>
      <c r="P28" s="583" t="s">
        <v>1507</v>
      </c>
      <c r="Q28" s="584"/>
      <c r="R28" s="585"/>
      <c r="S28" s="78">
        <v>490</v>
      </c>
      <c r="T28" s="78"/>
      <c r="U28" s="580" t="s">
        <v>1180</v>
      </c>
      <c r="V28" s="581"/>
      <c r="W28" s="581"/>
      <c r="X28" s="581"/>
      <c r="Y28" s="581"/>
      <c r="Z28" s="581"/>
      <c r="AA28" s="582"/>
    </row>
    <row r="29" spans="1:27" ht="12.75" customHeight="1">
      <c r="A29" s="601"/>
      <c r="B29" s="583" t="s">
        <v>321</v>
      </c>
      <c r="C29" s="584"/>
      <c r="D29" s="585"/>
      <c r="E29" s="78">
        <v>520</v>
      </c>
      <c r="F29" s="78"/>
      <c r="G29" s="580" t="s">
        <v>1127</v>
      </c>
      <c r="H29" s="581"/>
      <c r="I29" s="581"/>
      <c r="J29" s="581"/>
      <c r="K29" s="581"/>
      <c r="L29" s="581"/>
      <c r="M29" s="582"/>
      <c r="N29" s="130"/>
      <c r="O29" s="713"/>
      <c r="P29" s="583" t="s">
        <v>1508</v>
      </c>
      <c r="Q29" s="584"/>
      <c r="R29" s="585"/>
      <c r="S29" s="78">
        <v>310</v>
      </c>
      <c r="T29" s="78"/>
      <c r="U29" s="718" t="s">
        <v>1181</v>
      </c>
      <c r="V29" s="719"/>
      <c r="W29" s="719"/>
      <c r="X29" s="719"/>
      <c r="Y29" s="719"/>
      <c r="Z29" s="719"/>
      <c r="AA29" s="720"/>
    </row>
    <row r="30" spans="1:27" ht="12.75" customHeight="1">
      <c r="A30" s="601"/>
      <c r="B30" s="583" t="s">
        <v>322</v>
      </c>
      <c r="C30" s="584"/>
      <c r="D30" s="585"/>
      <c r="E30" s="78">
        <v>460</v>
      </c>
      <c r="F30" s="78"/>
      <c r="G30" s="580" t="s">
        <v>1128</v>
      </c>
      <c r="H30" s="581"/>
      <c r="I30" s="581"/>
      <c r="J30" s="581"/>
      <c r="K30" s="581"/>
      <c r="L30" s="581"/>
      <c r="M30" s="582"/>
      <c r="N30" s="130"/>
      <c r="O30" s="713"/>
      <c r="P30" s="583" t="s">
        <v>1509</v>
      </c>
      <c r="Q30" s="584"/>
      <c r="R30" s="585"/>
      <c r="S30" s="78">
        <v>310</v>
      </c>
      <c r="T30" s="78"/>
      <c r="U30" s="580" t="s">
        <v>1182</v>
      </c>
      <c r="V30" s="581"/>
      <c r="W30" s="581"/>
      <c r="X30" s="581"/>
      <c r="Y30" s="581"/>
      <c r="Z30" s="581"/>
      <c r="AA30" s="582"/>
    </row>
    <row r="31" spans="1:27" ht="12.75" customHeight="1">
      <c r="A31" s="601"/>
      <c r="B31" s="583" t="s">
        <v>323</v>
      </c>
      <c r="C31" s="584"/>
      <c r="D31" s="585"/>
      <c r="E31" s="78">
        <v>340</v>
      </c>
      <c r="F31" s="78"/>
      <c r="G31" s="580" t="s">
        <v>1129</v>
      </c>
      <c r="H31" s="581"/>
      <c r="I31" s="581"/>
      <c r="J31" s="581"/>
      <c r="K31" s="581"/>
      <c r="L31" s="581"/>
      <c r="M31" s="582"/>
      <c r="N31" s="130"/>
      <c r="O31" s="713"/>
      <c r="P31" s="583" t="s">
        <v>1510</v>
      </c>
      <c r="Q31" s="584"/>
      <c r="R31" s="585"/>
      <c r="S31" s="78">
        <v>190</v>
      </c>
      <c r="T31" s="78"/>
      <c r="U31" s="580" t="s">
        <v>1183</v>
      </c>
      <c r="V31" s="581"/>
      <c r="W31" s="581"/>
      <c r="X31" s="581"/>
      <c r="Y31" s="581"/>
      <c r="Z31" s="581"/>
      <c r="AA31" s="582"/>
    </row>
    <row r="32" spans="1:27" ht="12.75" customHeight="1">
      <c r="A32" s="601"/>
      <c r="B32" s="583" t="s">
        <v>324</v>
      </c>
      <c r="C32" s="584"/>
      <c r="D32" s="585"/>
      <c r="E32" s="79">
        <v>430</v>
      </c>
      <c r="F32" s="79"/>
      <c r="G32" s="459" t="s">
        <v>1130</v>
      </c>
      <c r="H32" s="460"/>
      <c r="I32" s="460"/>
      <c r="J32" s="460"/>
      <c r="K32" s="460"/>
      <c r="L32" s="460"/>
      <c r="M32" s="590"/>
      <c r="N32" s="130"/>
      <c r="O32" s="713"/>
      <c r="P32" s="583" t="s">
        <v>1511</v>
      </c>
      <c r="Q32" s="584"/>
      <c r="R32" s="585"/>
      <c r="S32" s="78">
        <v>530</v>
      </c>
      <c r="T32" s="78"/>
      <c r="U32" s="580" t="s">
        <v>1184</v>
      </c>
      <c r="V32" s="581"/>
      <c r="W32" s="581"/>
      <c r="X32" s="581"/>
      <c r="Y32" s="581"/>
      <c r="Z32" s="581"/>
      <c r="AA32" s="582"/>
    </row>
    <row r="33" spans="1:27" ht="12.75" customHeight="1">
      <c r="A33" s="602"/>
      <c r="B33" s="589" t="s">
        <v>32</v>
      </c>
      <c r="C33" s="455"/>
      <c r="D33" s="684"/>
      <c r="E33" s="87">
        <f>SUM(E24:E32)</f>
        <v>4220</v>
      </c>
      <c r="F33" s="87">
        <f>SUM(F24:F32)</f>
        <v>0</v>
      </c>
      <c r="G33" s="597"/>
      <c r="H33" s="598"/>
      <c r="I33" s="598"/>
      <c r="J33" s="598"/>
      <c r="K33" s="598"/>
      <c r="L33" s="598"/>
      <c r="M33" s="599"/>
      <c r="N33" s="130"/>
      <c r="O33" s="713"/>
      <c r="P33" s="583" t="s">
        <v>1512</v>
      </c>
      <c r="Q33" s="584"/>
      <c r="R33" s="585"/>
      <c r="S33" s="78">
        <v>360</v>
      </c>
      <c r="T33" s="78"/>
      <c r="U33" s="580" t="s">
        <v>1185</v>
      </c>
      <c r="V33" s="581"/>
      <c r="W33" s="581"/>
      <c r="X33" s="581"/>
      <c r="Y33" s="581"/>
      <c r="Z33" s="581"/>
      <c r="AA33" s="582"/>
    </row>
    <row r="34" spans="1:27" ht="12.75" customHeight="1">
      <c r="A34" s="600" t="s">
        <v>325</v>
      </c>
      <c r="B34" s="583" t="s">
        <v>1513</v>
      </c>
      <c r="C34" s="584"/>
      <c r="D34" s="585"/>
      <c r="E34" s="86">
        <v>390</v>
      </c>
      <c r="F34" s="86"/>
      <c r="G34" s="586" t="s">
        <v>1131</v>
      </c>
      <c r="H34" s="587"/>
      <c r="I34" s="587"/>
      <c r="J34" s="587"/>
      <c r="K34" s="587"/>
      <c r="L34" s="587"/>
      <c r="M34" s="588"/>
      <c r="N34" s="130"/>
      <c r="O34" s="713"/>
      <c r="P34" s="583" t="s">
        <v>1514</v>
      </c>
      <c r="Q34" s="584"/>
      <c r="R34" s="585"/>
      <c r="S34" s="79">
        <v>390</v>
      </c>
      <c r="T34" s="79"/>
      <c r="U34" s="580" t="s">
        <v>326</v>
      </c>
      <c r="V34" s="581"/>
      <c r="W34" s="581"/>
      <c r="X34" s="581"/>
      <c r="Y34" s="581"/>
      <c r="Z34" s="581"/>
      <c r="AA34" s="582"/>
    </row>
    <row r="35" spans="1:27" ht="12.75" customHeight="1">
      <c r="A35" s="601"/>
      <c r="B35" s="583" t="s">
        <v>1515</v>
      </c>
      <c r="C35" s="584"/>
      <c r="D35" s="585"/>
      <c r="E35" s="78">
        <v>120</v>
      </c>
      <c r="F35" s="78"/>
      <c r="G35" s="580" t="s">
        <v>327</v>
      </c>
      <c r="H35" s="581"/>
      <c r="I35" s="581"/>
      <c r="J35" s="581"/>
      <c r="K35" s="581"/>
      <c r="L35" s="581"/>
      <c r="M35" s="582"/>
      <c r="N35" s="130"/>
      <c r="O35" s="714"/>
      <c r="P35" s="589" t="s">
        <v>32</v>
      </c>
      <c r="Q35" s="716"/>
      <c r="R35" s="717"/>
      <c r="S35" s="87">
        <f>SUM(S24:S34)</f>
        <v>4240</v>
      </c>
      <c r="T35" s="87">
        <f>SUM(T24:T34)</f>
        <v>0</v>
      </c>
      <c r="U35" s="597"/>
      <c r="V35" s="598"/>
      <c r="W35" s="598"/>
      <c r="X35" s="598"/>
      <c r="Y35" s="598"/>
      <c r="Z35" s="598"/>
      <c r="AA35" s="599"/>
    </row>
    <row r="36" spans="1:27" ht="12.75" customHeight="1">
      <c r="A36" s="601"/>
      <c r="B36" s="583" t="s">
        <v>1516</v>
      </c>
      <c r="C36" s="584"/>
      <c r="D36" s="585"/>
      <c r="E36" s="78">
        <v>440</v>
      </c>
      <c r="F36" s="78"/>
      <c r="G36" s="580" t="s">
        <v>1132</v>
      </c>
      <c r="H36" s="581"/>
      <c r="I36" s="581"/>
      <c r="J36" s="581"/>
      <c r="K36" s="581"/>
      <c r="L36" s="581"/>
      <c r="M36" s="582"/>
      <c r="N36" s="130"/>
      <c r="O36" s="600" t="s">
        <v>328</v>
      </c>
      <c r="P36" s="583" t="s">
        <v>1517</v>
      </c>
      <c r="Q36" s="584"/>
      <c r="R36" s="585"/>
      <c r="S36" s="86">
        <v>370</v>
      </c>
      <c r="T36" s="86"/>
      <c r="U36" s="586" t="s">
        <v>1186</v>
      </c>
      <c r="V36" s="587"/>
      <c r="W36" s="587"/>
      <c r="X36" s="587"/>
      <c r="Y36" s="587"/>
      <c r="Z36" s="587"/>
      <c r="AA36" s="588"/>
    </row>
    <row r="37" spans="1:27" ht="12.75" customHeight="1">
      <c r="A37" s="601"/>
      <c r="B37" s="583" t="s">
        <v>329</v>
      </c>
      <c r="C37" s="584"/>
      <c r="D37" s="585"/>
      <c r="E37" s="78">
        <v>510</v>
      </c>
      <c r="F37" s="78"/>
      <c r="G37" s="580" t="s">
        <v>1133</v>
      </c>
      <c r="H37" s="581"/>
      <c r="I37" s="581"/>
      <c r="J37" s="581"/>
      <c r="K37" s="581"/>
      <c r="L37" s="581"/>
      <c r="M37" s="582"/>
      <c r="N37" s="130"/>
      <c r="O37" s="601"/>
      <c r="P37" s="583" t="s">
        <v>1518</v>
      </c>
      <c r="Q37" s="584"/>
      <c r="R37" s="585"/>
      <c r="S37" s="78">
        <v>310</v>
      </c>
      <c r="T37" s="78"/>
      <c r="U37" s="580" t="s">
        <v>1187</v>
      </c>
      <c r="V37" s="581"/>
      <c r="W37" s="581"/>
      <c r="X37" s="581"/>
      <c r="Y37" s="581"/>
      <c r="Z37" s="581"/>
      <c r="AA37" s="582"/>
    </row>
    <row r="38" spans="1:27" ht="12.75" customHeight="1">
      <c r="A38" s="601"/>
      <c r="B38" s="583" t="s">
        <v>330</v>
      </c>
      <c r="C38" s="584"/>
      <c r="D38" s="585"/>
      <c r="E38" s="78">
        <v>660</v>
      </c>
      <c r="F38" s="78"/>
      <c r="G38" s="580" t="s">
        <v>1134</v>
      </c>
      <c r="H38" s="581"/>
      <c r="I38" s="581"/>
      <c r="J38" s="581"/>
      <c r="K38" s="581"/>
      <c r="L38" s="581"/>
      <c r="M38" s="582"/>
      <c r="N38" s="130"/>
      <c r="O38" s="601"/>
      <c r="P38" s="583" t="s">
        <v>1519</v>
      </c>
      <c r="Q38" s="584"/>
      <c r="R38" s="585"/>
      <c r="S38" s="78">
        <v>330</v>
      </c>
      <c r="T38" s="78"/>
      <c r="U38" s="580" t="s">
        <v>1188</v>
      </c>
      <c r="V38" s="581"/>
      <c r="W38" s="581"/>
      <c r="X38" s="581"/>
      <c r="Y38" s="581"/>
      <c r="Z38" s="581"/>
      <c r="AA38" s="582"/>
    </row>
    <row r="39" spans="1:27" ht="12.75" customHeight="1">
      <c r="A39" s="601"/>
      <c r="B39" s="583" t="s">
        <v>331</v>
      </c>
      <c r="C39" s="584"/>
      <c r="D39" s="585"/>
      <c r="E39" s="78">
        <v>660</v>
      </c>
      <c r="F39" s="78"/>
      <c r="G39" s="580" t="s">
        <v>1135</v>
      </c>
      <c r="H39" s="581"/>
      <c r="I39" s="581"/>
      <c r="J39" s="581"/>
      <c r="K39" s="581"/>
      <c r="L39" s="581"/>
      <c r="M39" s="582"/>
      <c r="N39" s="130"/>
      <c r="O39" s="601"/>
      <c r="P39" s="583" t="s">
        <v>1520</v>
      </c>
      <c r="Q39" s="584"/>
      <c r="R39" s="585"/>
      <c r="S39" s="78">
        <v>670</v>
      </c>
      <c r="T39" s="78"/>
      <c r="U39" s="580" t="s">
        <v>1189</v>
      </c>
      <c r="V39" s="581"/>
      <c r="W39" s="581"/>
      <c r="X39" s="581"/>
      <c r="Y39" s="581"/>
      <c r="Z39" s="581"/>
      <c r="AA39" s="582"/>
    </row>
    <row r="40" spans="1:27" ht="12.75" customHeight="1">
      <c r="A40" s="601"/>
      <c r="B40" s="583" t="s">
        <v>332</v>
      </c>
      <c r="C40" s="584"/>
      <c r="D40" s="585"/>
      <c r="E40" s="78">
        <v>680</v>
      </c>
      <c r="F40" s="78"/>
      <c r="G40" s="580" t="s">
        <v>1136</v>
      </c>
      <c r="H40" s="581"/>
      <c r="I40" s="581"/>
      <c r="J40" s="581"/>
      <c r="K40" s="581"/>
      <c r="L40" s="581"/>
      <c r="M40" s="582"/>
      <c r="N40" s="130"/>
      <c r="O40" s="601"/>
      <c r="P40" s="583" t="s">
        <v>1521</v>
      </c>
      <c r="Q40" s="584"/>
      <c r="R40" s="585"/>
      <c r="S40" s="78">
        <v>660</v>
      </c>
      <c r="T40" s="78"/>
      <c r="U40" s="580" t="s">
        <v>1190</v>
      </c>
      <c r="V40" s="581"/>
      <c r="W40" s="581"/>
      <c r="X40" s="581"/>
      <c r="Y40" s="581"/>
      <c r="Z40" s="581"/>
      <c r="AA40" s="582"/>
    </row>
    <row r="41" spans="1:27" ht="12.75" customHeight="1">
      <c r="A41" s="601"/>
      <c r="B41" s="583" t="s">
        <v>333</v>
      </c>
      <c r="C41" s="584"/>
      <c r="D41" s="585"/>
      <c r="E41" s="79">
        <v>720</v>
      </c>
      <c r="F41" s="79"/>
      <c r="G41" s="459" t="s">
        <v>1137</v>
      </c>
      <c r="H41" s="460"/>
      <c r="I41" s="460"/>
      <c r="J41" s="460"/>
      <c r="K41" s="460"/>
      <c r="L41" s="460"/>
      <c r="M41" s="590"/>
      <c r="N41" s="130"/>
      <c r="O41" s="601"/>
      <c r="P41" s="583" t="s">
        <v>1522</v>
      </c>
      <c r="Q41" s="584"/>
      <c r="R41" s="585"/>
      <c r="S41" s="78">
        <v>330</v>
      </c>
      <c r="T41" s="78"/>
      <c r="U41" s="580" t="s">
        <v>1191</v>
      </c>
      <c r="V41" s="581"/>
      <c r="W41" s="581"/>
      <c r="X41" s="581"/>
      <c r="Y41" s="581"/>
      <c r="Z41" s="581"/>
      <c r="AA41" s="582"/>
    </row>
    <row r="42" spans="1:27" ht="12.75" customHeight="1">
      <c r="A42" s="602"/>
      <c r="B42" s="589" t="s">
        <v>32</v>
      </c>
      <c r="C42" s="455"/>
      <c r="D42" s="684"/>
      <c r="E42" s="87">
        <f>SUM(E34:E41)</f>
        <v>4180</v>
      </c>
      <c r="F42" s="87">
        <f>SUM(F34:F41)</f>
        <v>0</v>
      </c>
      <c r="G42" s="597"/>
      <c r="H42" s="598"/>
      <c r="I42" s="598"/>
      <c r="J42" s="598"/>
      <c r="K42" s="598"/>
      <c r="L42" s="598"/>
      <c r="M42" s="599"/>
      <c r="N42" s="130"/>
      <c r="O42" s="601"/>
      <c r="P42" s="583" t="s">
        <v>1523</v>
      </c>
      <c r="Q42" s="584"/>
      <c r="R42" s="585"/>
      <c r="S42" s="78">
        <v>490</v>
      </c>
      <c r="T42" s="78"/>
      <c r="U42" s="580" t="s">
        <v>1192</v>
      </c>
      <c r="V42" s="581"/>
      <c r="W42" s="581"/>
      <c r="X42" s="581"/>
      <c r="Y42" s="581"/>
      <c r="Z42" s="581"/>
      <c r="AA42" s="582"/>
    </row>
    <row r="43" spans="1:27" ht="12.75" customHeight="1">
      <c r="A43" s="600" t="s">
        <v>334</v>
      </c>
      <c r="B43" s="583" t="s">
        <v>1524</v>
      </c>
      <c r="C43" s="584"/>
      <c r="D43" s="585"/>
      <c r="E43" s="86">
        <v>390</v>
      </c>
      <c r="F43" s="86"/>
      <c r="G43" s="586" t="s">
        <v>1138</v>
      </c>
      <c r="H43" s="587"/>
      <c r="I43" s="587"/>
      <c r="J43" s="587"/>
      <c r="K43" s="587"/>
      <c r="L43" s="587"/>
      <c r="M43" s="588"/>
      <c r="N43" s="130"/>
      <c r="O43" s="601"/>
      <c r="P43" s="583" t="s">
        <v>1525</v>
      </c>
      <c r="Q43" s="584"/>
      <c r="R43" s="585"/>
      <c r="S43" s="78">
        <v>470</v>
      </c>
      <c r="T43" s="78"/>
      <c r="U43" s="580" t="s">
        <v>1193</v>
      </c>
      <c r="V43" s="581"/>
      <c r="W43" s="581"/>
      <c r="X43" s="581"/>
      <c r="Y43" s="581"/>
      <c r="Z43" s="581"/>
      <c r="AA43" s="582"/>
    </row>
    <row r="44" spans="1:27" ht="12.75" customHeight="1">
      <c r="A44" s="601"/>
      <c r="B44" s="583" t="s">
        <v>1526</v>
      </c>
      <c r="C44" s="584"/>
      <c r="D44" s="585"/>
      <c r="E44" s="78">
        <v>540</v>
      </c>
      <c r="F44" s="78"/>
      <c r="G44" s="580" t="s">
        <v>1139</v>
      </c>
      <c r="H44" s="581"/>
      <c r="I44" s="581"/>
      <c r="J44" s="581"/>
      <c r="K44" s="581"/>
      <c r="L44" s="581"/>
      <c r="M44" s="582"/>
      <c r="N44" s="130"/>
      <c r="O44" s="601"/>
      <c r="P44" s="583" t="s">
        <v>1527</v>
      </c>
      <c r="Q44" s="584"/>
      <c r="R44" s="585"/>
      <c r="S44" s="78">
        <v>380</v>
      </c>
      <c r="T44" s="78"/>
      <c r="U44" s="580" t="s">
        <v>1194</v>
      </c>
      <c r="V44" s="581"/>
      <c r="W44" s="581"/>
      <c r="X44" s="581"/>
      <c r="Y44" s="581"/>
      <c r="Z44" s="581"/>
      <c r="AA44" s="582"/>
    </row>
    <row r="45" spans="1:27" ht="12.75" customHeight="1">
      <c r="A45" s="601"/>
      <c r="B45" s="583" t="s">
        <v>1528</v>
      </c>
      <c r="C45" s="584"/>
      <c r="D45" s="585"/>
      <c r="E45" s="78">
        <v>510</v>
      </c>
      <c r="F45" s="78"/>
      <c r="G45" s="580" t="s">
        <v>1140</v>
      </c>
      <c r="H45" s="581"/>
      <c r="I45" s="581"/>
      <c r="J45" s="581"/>
      <c r="K45" s="581"/>
      <c r="L45" s="581"/>
      <c r="M45" s="582"/>
      <c r="N45" s="130"/>
      <c r="O45" s="601"/>
      <c r="P45" s="583" t="s">
        <v>1529</v>
      </c>
      <c r="Q45" s="584"/>
      <c r="R45" s="585"/>
      <c r="S45" s="78">
        <v>410</v>
      </c>
      <c r="T45" s="78"/>
      <c r="U45" s="580" t="s">
        <v>1195</v>
      </c>
      <c r="V45" s="581"/>
      <c r="W45" s="581"/>
      <c r="X45" s="581"/>
      <c r="Y45" s="581"/>
      <c r="Z45" s="581"/>
      <c r="AA45" s="582"/>
    </row>
    <row r="46" spans="1:27" ht="12.75" customHeight="1">
      <c r="A46" s="601"/>
      <c r="B46" s="583" t="s">
        <v>335</v>
      </c>
      <c r="C46" s="584"/>
      <c r="D46" s="585"/>
      <c r="E46" s="78">
        <v>480</v>
      </c>
      <c r="F46" s="78"/>
      <c r="G46" s="580" t="s">
        <v>1141</v>
      </c>
      <c r="H46" s="581"/>
      <c r="I46" s="581"/>
      <c r="J46" s="581"/>
      <c r="K46" s="581"/>
      <c r="L46" s="581"/>
      <c r="M46" s="582"/>
      <c r="N46" s="130"/>
      <c r="O46" s="601"/>
      <c r="P46" s="583" t="s">
        <v>1530</v>
      </c>
      <c r="Q46" s="584"/>
      <c r="R46" s="585"/>
      <c r="S46" s="78">
        <v>540</v>
      </c>
      <c r="T46" s="78"/>
      <c r="U46" s="580" t="s">
        <v>1196</v>
      </c>
      <c r="V46" s="581"/>
      <c r="W46" s="581"/>
      <c r="X46" s="581"/>
      <c r="Y46" s="581"/>
      <c r="Z46" s="581"/>
      <c r="AA46" s="582"/>
    </row>
    <row r="47" spans="1:27" ht="12.75" customHeight="1">
      <c r="A47" s="601"/>
      <c r="B47" s="583" t="s">
        <v>336</v>
      </c>
      <c r="C47" s="584"/>
      <c r="D47" s="585"/>
      <c r="E47" s="78">
        <v>370</v>
      </c>
      <c r="F47" s="78"/>
      <c r="G47" s="580" t="s">
        <v>1142</v>
      </c>
      <c r="H47" s="581"/>
      <c r="I47" s="581"/>
      <c r="J47" s="581"/>
      <c r="K47" s="581"/>
      <c r="L47" s="581"/>
      <c r="M47" s="582"/>
      <c r="N47" s="130"/>
      <c r="O47" s="602"/>
      <c r="P47" s="589" t="s">
        <v>32</v>
      </c>
      <c r="Q47" s="716"/>
      <c r="R47" s="717"/>
      <c r="S47" s="87">
        <f>SUM(S36:S46)</f>
        <v>4960</v>
      </c>
      <c r="T47" s="87">
        <f>SUM(T36:T46)</f>
        <v>0</v>
      </c>
      <c r="U47" s="597"/>
      <c r="V47" s="598"/>
      <c r="W47" s="598"/>
      <c r="X47" s="598"/>
      <c r="Y47" s="598"/>
      <c r="Z47" s="598"/>
      <c r="AA47" s="599"/>
    </row>
    <row r="48" spans="1:27" ht="12.75" customHeight="1">
      <c r="A48" s="601"/>
      <c r="B48" s="583" t="s">
        <v>337</v>
      </c>
      <c r="C48" s="584"/>
      <c r="D48" s="585"/>
      <c r="E48" s="78">
        <v>350</v>
      </c>
      <c r="F48" s="78"/>
      <c r="G48" s="580" t="s">
        <v>1143</v>
      </c>
      <c r="H48" s="581"/>
      <c r="I48" s="581"/>
      <c r="J48" s="581"/>
      <c r="K48" s="581"/>
      <c r="L48" s="581"/>
      <c r="M48" s="582"/>
      <c r="N48" s="130"/>
      <c r="O48" s="600" t="s">
        <v>1756</v>
      </c>
      <c r="P48" s="583" t="s">
        <v>1531</v>
      </c>
      <c r="Q48" s="584"/>
      <c r="R48" s="585"/>
      <c r="S48" s="86">
        <v>510</v>
      </c>
      <c r="T48" s="86"/>
      <c r="U48" s="586" t="s">
        <v>1197</v>
      </c>
      <c r="V48" s="587"/>
      <c r="W48" s="587"/>
      <c r="X48" s="587"/>
      <c r="Y48" s="587"/>
      <c r="Z48" s="587"/>
      <c r="AA48" s="588"/>
    </row>
    <row r="49" spans="1:27" ht="12.75" customHeight="1">
      <c r="A49" s="601"/>
      <c r="B49" s="583" t="s">
        <v>338</v>
      </c>
      <c r="C49" s="584"/>
      <c r="D49" s="585"/>
      <c r="E49" s="78">
        <v>410</v>
      </c>
      <c r="F49" s="78"/>
      <c r="G49" s="580" t="s">
        <v>1144</v>
      </c>
      <c r="H49" s="581"/>
      <c r="I49" s="581"/>
      <c r="J49" s="581"/>
      <c r="K49" s="581"/>
      <c r="L49" s="581"/>
      <c r="M49" s="582"/>
      <c r="N49" s="130"/>
      <c r="O49" s="713"/>
      <c r="P49" s="583" t="s">
        <v>1532</v>
      </c>
      <c r="Q49" s="584"/>
      <c r="R49" s="585"/>
      <c r="S49" s="78">
        <v>410</v>
      </c>
      <c r="T49" s="78"/>
      <c r="U49" s="580" t="s">
        <v>1198</v>
      </c>
      <c r="V49" s="581"/>
      <c r="W49" s="581"/>
      <c r="X49" s="581"/>
      <c r="Y49" s="581"/>
      <c r="Z49" s="581"/>
      <c r="AA49" s="582"/>
    </row>
    <row r="50" spans="1:27" ht="12.75" customHeight="1">
      <c r="A50" s="601"/>
      <c r="B50" s="583" t="s">
        <v>339</v>
      </c>
      <c r="C50" s="584"/>
      <c r="D50" s="585"/>
      <c r="E50" s="78">
        <v>510</v>
      </c>
      <c r="F50" s="78"/>
      <c r="G50" s="580" t="s">
        <v>1145</v>
      </c>
      <c r="H50" s="581"/>
      <c r="I50" s="581"/>
      <c r="J50" s="581"/>
      <c r="K50" s="581"/>
      <c r="L50" s="581"/>
      <c r="M50" s="582"/>
      <c r="N50" s="130"/>
      <c r="O50" s="713"/>
      <c r="P50" s="583" t="s">
        <v>1533</v>
      </c>
      <c r="Q50" s="584"/>
      <c r="R50" s="585"/>
      <c r="S50" s="78">
        <v>210</v>
      </c>
      <c r="T50" s="78"/>
      <c r="U50" s="580" t="s">
        <v>1199</v>
      </c>
      <c r="V50" s="581"/>
      <c r="W50" s="581"/>
      <c r="X50" s="581"/>
      <c r="Y50" s="581"/>
      <c r="Z50" s="581"/>
      <c r="AA50" s="582"/>
    </row>
    <row r="51" spans="1:27" ht="12.75" customHeight="1">
      <c r="A51" s="601"/>
      <c r="B51" s="583" t="s">
        <v>340</v>
      </c>
      <c r="C51" s="584"/>
      <c r="D51" s="585"/>
      <c r="E51" s="78">
        <v>390</v>
      </c>
      <c r="F51" s="78"/>
      <c r="G51" s="580" t="s">
        <v>1146</v>
      </c>
      <c r="H51" s="581"/>
      <c r="I51" s="581"/>
      <c r="J51" s="581"/>
      <c r="K51" s="581"/>
      <c r="L51" s="581"/>
      <c r="M51" s="582"/>
      <c r="N51" s="130"/>
      <c r="O51" s="713"/>
      <c r="P51" s="583" t="s">
        <v>1534</v>
      </c>
      <c r="Q51" s="584"/>
      <c r="R51" s="585"/>
      <c r="S51" s="78">
        <v>390</v>
      </c>
      <c r="T51" s="78"/>
      <c r="U51" s="580" t="s">
        <v>1200</v>
      </c>
      <c r="V51" s="581"/>
      <c r="W51" s="581"/>
      <c r="X51" s="581"/>
      <c r="Y51" s="581"/>
      <c r="Z51" s="581"/>
      <c r="AA51" s="582"/>
    </row>
    <row r="52" spans="1:27" ht="12.75" customHeight="1">
      <c r="A52" s="601"/>
      <c r="B52" s="583" t="s">
        <v>341</v>
      </c>
      <c r="C52" s="584"/>
      <c r="D52" s="585"/>
      <c r="E52" s="78">
        <v>400</v>
      </c>
      <c r="F52" s="78"/>
      <c r="G52" s="580" t="s">
        <v>1147</v>
      </c>
      <c r="H52" s="581"/>
      <c r="I52" s="581"/>
      <c r="J52" s="581"/>
      <c r="K52" s="581"/>
      <c r="L52" s="581"/>
      <c r="M52" s="582"/>
      <c r="N52" s="130"/>
      <c r="O52" s="713"/>
      <c r="P52" s="583" t="s">
        <v>1535</v>
      </c>
      <c r="Q52" s="584"/>
      <c r="R52" s="585"/>
      <c r="S52" s="78">
        <v>420</v>
      </c>
      <c r="T52" s="78"/>
      <c r="U52" s="580" t="s">
        <v>1201</v>
      </c>
      <c r="V52" s="581"/>
      <c r="W52" s="581"/>
      <c r="X52" s="581"/>
      <c r="Y52" s="581"/>
      <c r="Z52" s="581"/>
      <c r="AA52" s="582"/>
    </row>
    <row r="53" spans="1:27" ht="12.75" customHeight="1">
      <c r="A53" s="601"/>
      <c r="B53" s="583" t="s">
        <v>342</v>
      </c>
      <c r="C53" s="584"/>
      <c r="D53" s="585"/>
      <c r="E53" s="78">
        <v>150</v>
      </c>
      <c r="F53" s="78"/>
      <c r="G53" s="580" t="s">
        <v>1148</v>
      </c>
      <c r="H53" s="581"/>
      <c r="I53" s="581"/>
      <c r="J53" s="581"/>
      <c r="K53" s="581"/>
      <c r="L53" s="581"/>
      <c r="M53" s="582"/>
      <c r="N53" s="130"/>
      <c r="O53" s="713"/>
      <c r="P53" s="583" t="s">
        <v>1536</v>
      </c>
      <c r="Q53" s="584"/>
      <c r="R53" s="585"/>
      <c r="S53" s="78">
        <v>380</v>
      </c>
      <c r="T53" s="78"/>
      <c r="U53" s="580" t="s">
        <v>1202</v>
      </c>
      <c r="V53" s="581"/>
      <c r="W53" s="581"/>
      <c r="X53" s="581"/>
      <c r="Y53" s="581"/>
      <c r="Z53" s="581"/>
      <c r="AA53" s="582"/>
    </row>
    <row r="54" spans="1:27" ht="12.75" customHeight="1">
      <c r="A54" s="601"/>
      <c r="B54" s="583" t="s">
        <v>343</v>
      </c>
      <c r="C54" s="584"/>
      <c r="D54" s="585"/>
      <c r="E54" s="79">
        <v>220</v>
      </c>
      <c r="F54" s="79"/>
      <c r="G54" s="459" t="s">
        <v>1149</v>
      </c>
      <c r="H54" s="460"/>
      <c r="I54" s="460"/>
      <c r="J54" s="460"/>
      <c r="K54" s="460"/>
      <c r="L54" s="460"/>
      <c r="M54" s="590"/>
      <c r="N54" s="130"/>
      <c r="O54" s="713"/>
      <c r="P54" s="583" t="s">
        <v>1537</v>
      </c>
      <c r="Q54" s="584"/>
      <c r="R54" s="585"/>
      <c r="S54" s="78">
        <v>240</v>
      </c>
      <c r="T54" s="78"/>
      <c r="U54" s="580" t="s">
        <v>1203</v>
      </c>
      <c r="V54" s="581"/>
      <c r="W54" s="581"/>
      <c r="X54" s="581"/>
      <c r="Y54" s="581"/>
      <c r="Z54" s="581"/>
      <c r="AA54" s="582"/>
    </row>
    <row r="55" spans="1:27" ht="12.75" customHeight="1">
      <c r="A55" s="602"/>
      <c r="B55" s="589" t="s">
        <v>32</v>
      </c>
      <c r="C55" s="455"/>
      <c r="D55" s="684"/>
      <c r="E55" s="87">
        <f>SUM(E43:E54)</f>
        <v>4720</v>
      </c>
      <c r="F55" s="87">
        <f>SUM(F43:F54)</f>
        <v>0</v>
      </c>
      <c r="G55" s="597"/>
      <c r="H55" s="598"/>
      <c r="I55" s="598"/>
      <c r="J55" s="598"/>
      <c r="K55" s="598"/>
      <c r="L55" s="598"/>
      <c r="M55" s="599"/>
      <c r="N55" s="130"/>
      <c r="O55" s="713"/>
      <c r="P55" s="583" t="s">
        <v>1539</v>
      </c>
      <c r="Q55" s="584"/>
      <c r="R55" s="585"/>
      <c r="S55" s="78">
        <v>360</v>
      </c>
      <c r="T55" s="78"/>
      <c r="U55" s="580" t="s">
        <v>1204</v>
      </c>
      <c r="V55" s="581"/>
      <c r="W55" s="581"/>
      <c r="X55" s="581"/>
      <c r="Y55" s="581"/>
      <c r="Z55" s="581"/>
      <c r="AA55" s="582"/>
    </row>
    <row r="56" spans="1:27" ht="12.75" customHeight="1">
      <c r="A56" s="600" t="s">
        <v>1752</v>
      </c>
      <c r="B56" s="606" t="s">
        <v>1538</v>
      </c>
      <c r="C56" s="607"/>
      <c r="D56" s="608"/>
      <c r="E56" s="86">
        <v>270</v>
      </c>
      <c r="F56" s="86"/>
      <c r="G56" s="586" t="s">
        <v>1150</v>
      </c>
      <c r="H56" s="587"/>
      <c r="I56" s="587"/>
      <c r="J56" s="587"/>
      <c r="K56" s="587"/>
      <c r="L56" s="587"/>
      <c r="M56" s="588"/>
      <c r="N56" s="130"/>
      <c r="O56" s="713"/>
      <c r="P56" s="583" t="s">
        <v>1541</v>
      </c>
      <c r="Q56" s="584"/>
      <c r="R56" s="585"/>
      <c r="S56" s="78">
        <v>610</v>
      </c>
      <c r="T56" s="78"/>
      <c r="U56" s="580" t="s">
        <v>1205</v>
      </c>
      <c r="V56" s="581"/>
      <c r="W56" s="581"/>
      <c r="X56" s="581"/>
      <c r="Y56" s="581"/>
      <c r="Z56" s="581"/>
      <c r="AA56" s="582"/>
    </row>
    <row r="57" spans="1:27" ht="12.75" customHeight="1">
      <c r="A57" s="601"/>
      <c r="B57" s="583" t="s">
        <v>1540</v>
      </c>
      <c r="C57" s="584"/>
      <c r="D57" s="585"/>
      <c r="E57" s="78">
        <v>370</v>
      </c>
      <c r="F57" s="78"/>
      <c r="G57" s="580" t="s">
        <v>1151</v>
      </c>
      <c r="H57" s="581"/>
      <c r="I57" s="581"/>
      <c r="J57" s="581"/>
      <c r="K57" s="581"/>
      <c r="L57" s="581"/>
      <c r="M57" s="582"/>
      <c r="N57" s="130"/>
      <c r="O57" s="713"/>
      <c r="P57" s="583" t="s">
        <v>1543</v>
      </c>
      <c r="Q57" s="584"/>
      <c r="R57" s="585"/>
      <c r="S57" s="78">
        <v>460</v>
      </c>
      <c r="T57" s="78"/>
      <c r="U57" s="580" t="s">
        <v>1206</v>
      </c>
      <c r="V57" s="581"/>
      <c r="W57" s="581"/>
      <c r="X57" s="581"/>
      <c r="Y57" s="581"/>
      <c r="Z57" s="581"/>
      <c r="AA57" s="582"/>
    </row>
    <row r="58" spans="1:27" ht="12.75" customHeight="1">
      <c r="A58" s="601"/>
      <c r="B58" s="583" t="s">
        <v>1542</v>
      </c>
      <c r="C58" s="584"/>
      <c r="D58" s="585"/>
      <c r="E58" s="78">
        <v>430</v>
      </c>
      <c r="F58" s="78"/>
      <c r="G58" s="580" t="s">
        <v>1152</v>
      </c>
      <c r="H58" s="581"/>
      <c r="I58" s="581"/>
      <c r="J58" s="581"/>
      <c r="K58" s="581"/>
      <c r="L58" s="581"/>
      <c r="M58" s="582"/>
      <c r="N58" s="130"/>
      <c r="O58" s="713"/>
      <c r="P58" s="583" t="s">
        <v>1544</v>
      </c>
      <c r="Q58" s="584"/>
      <c r="R58" s="585"/>
      <c r="S58" s="78">
        <v>250</v>
      </c>
      <c r="T58" s="78"/>
      <c r="U58" s="580" t="s">
        <v>1207</v>
      </c>
      <c r="V58" s="581"/>
      <c r="W58" s="581"/>
      <c r="X58" s="581"/>
      <c r="Y58" s="581"/>
      <c r="Z58" s="581"/>
      <c r="AA58" s="582"/>
    </row>
    <row r="59" spans="1:27" ht="12.75" customHeight="1">
      <c r="A59" s="601"/>
      <c r="B59" s="583" t="s">
        <v>344</v>
      </c>
      <c r="C59" s="584"/>
      <c r="D59" s="585"/>
      <c r="E59" s="78">
        <v>290</v>
      </c>
      <c r="F59" s="78"/>
      <c r="G59" s="580" t="s">
        <v>1153</v>
      </c>
      <c r="H59" s="581"/>
      <c r="I59" s="581"/>
      <c r="J59" s="581"/>
      <c r="K59" s="581"/>
      <c r="L59" s="581"/>
      <c r="M59" s="582"/>
      <c r="N59" s="130"/>
      <c r="O59" s="713"/>
      <c r="P59" s="583" t="s">
        <v>1545</v>
      </c>
      <c r="Q59" s="584"/>
      <c r="R59" s="585"/>
      <c r="S59" s="78">
        <v>500</v>
      </c>
      <c r="T59" s="78"/>
      <c r="U59" s="580" t="s">
        <v>1208</v>
      </c>
      <c r="V59" s="581"/>
      <c r="W59" s="581"/>
      <c r="X59" s="581"/>
      <c r="Y59" s="581"/>
      <c r="Z59" s="581"/>
      <c r="AA59" s="582"/>
    </row>
    <row r="60" spans="1:27" ht="12.75" customHeight="1">
      <c r="A60" s="601"/>
      <c r="B60" s="583" t="s">
        <v>345</v>
      </c>
      <c r="C60" s="584"/>
      <c r="D60" s="585"/>
      <c r="E60" s="78">
        <v>340</v>
      </c>
      <c r="F60" s="78"/>
      <c r="G60" s="580" t="s">
        <v>1154</v>
      </c>
      <c r="H60" s="581"/>
      <c r="I60" s="581"/>
      <c r="J60" s="581"/>
      <c r="K60" s="581"/>
      <c r="L60" s="581"/>
      <c r="M60" s="582"/>
      <c r="N60" s="130"/>
      <c r="O60" s="713"/>
      <c r="P60" s="583" t="s">
        <v>1546</v>
      </c>
      <c r="Q60" s="584"/>
      <c r="R60" s="585"/>
      <c r="S60" s="78">
        <v>460</v>
      </c>
      <c r="T60" s="78"/>
      <c r="U60" s="580" t="s">
        <v>1209</v>
      </c>
      <c r="V60" s="581"/>
      <c r="W60" s="581"/>
      <c r="X60" s="581"/>
      <c r="Y60" s="581"/>
      <c r="Z60" s="581"/>
      <c r="AA60" s="582"/>
    </row>
    <row r="61" spans="1:27" ht="12.75" customHeight="1">
      <c r="A61" s="601"/>
      <c r="B61" s="583" t="s">
        <v>346</v>
      </c>
      <c r="C61" s="584"/>
      <c r="D61" s="585"/>
      <c r="E61" s="78">
        <v>460</v>
      </c>
      <c r="F61" s="78"/>
      <c r="G61" s="580" t="s">
        <v>1155</v>
      </c>
      <c r="H61" s="581"/>
      <c r="I61" s="581"/>
      <c r="J61" s="581"/>
      <c r="K61" s="581"/>
      <c r="L61" s="581"/>
      <c r="M61" s="582"/>
      <c r="N61" s="130"/>
      <c r="O61" s="713"/>
      <c r="P61" s="583" t="s">
        <v>1547</v>
      </c>
      <c r="Q61" s="584"/>
      <c r="R61" s="585"/>
      <c r="S61" s="78">
        <v>240</v>
      </c>
      <c r="T61" s="78"/>
      <c r="U61" s="580" t="s">
        <v>1210</v>
      </c>
      <c r="V61" s="581"/>
      <c r="W61" s="581"/>
      <c r="X61" s="581"/>
      <c r="Y61" s="581"/>
      <c r="Z61" s="581"/>
      <c r="AA61" s="582"/>
    </row>
    <row r="62" spans="1:27" ht="12.75" customHeight="1">
      <c r="A62" s="601"/>
      <c r="B62" s="583" t="s">
        <v>347</v>
      </c>
      <c r="C62" s="584"/>
      <c r="D62" s="585"/>
      <c r="E62" s="78">
        <v>190</v>
      </c>
      <c r="F62" s="78"/>
      <c r="G62" s="580" t="s">
        <v>1156</v>
      </c>
      <c r="H62" s="581"/>
      <c r="I62" s="581"/>
      <c r="J62" s="581"/>
      <c r="K62" s="581"/>
      <c r="L62" s="581"/>
      <c r="M62" s="582"/>
      <c r="N62" s="130"/>
      <c r="O62" s="713"/>
      <c r="P62" s="583" t="s">
        <v>1548</v>
      </c>
      <c r="Q62" s="584"/>
      <c r="R62" s="585"/>
      <c r="S62" s="79">
        <v>590</v>
      </c>
      <c r="T62" s="79"/>
      <c r="U62" s="580" t="s">
        <v>1211</v>
      </c>
      <c r="V62" s="581"/>
      <c r="W62" s="581"/>
      <c r="X62" s="581"/>
      <c r="Y62" s="581"/>
      <c r="Z62" s="581"/>
      <c r="AA62" s="582"/>
    </row>
    <row r="63" spans="1:27" ht="12.75" customHeight="1">
      <c r="A63" s="601"/>
      <c r="B63" s="583" t="s">
        <v>348</v>
      </c>
      <c r="C63" s="584"/>
      <c r="D63" s="585"/>
      <c r="E63" s="78">
        <v>440</v>
      </c>
      <c r="F63" s="78"/>
      <c r="G63" s="580" t="s">
        <v>1157</v>
      </c>
      <c r="H63" s="581"/>
      <c r="I63" s="581"/>
      <c r="J63" s="581"/>
      <c r="K63" s="581"/>
      <c r="L63" s="581"/>
      <c r="M63" s="582"/>
      <c r="N63" s="130"/>
      <c r="O63" s="714"/>
      <c r="P63" s="589" t="s">
        <v>32</v>
      </c>
      <c r="Q63" s="716"/>
      <c r="R63" s="717"/>
      <c r="S63" s="87">
        <f>SUM(S48:S62)</f>
        <v>6030</v>
      </c>
      <c r="T63" s="87">
        <f>SUM(T48:T62)</f>
        <v>0</v>
      </c>
      <c r="U63" s="597"/>
      <c r="V63" s="598"/>
      <c r="W63" s="598"/>
      <c r="X63" s="598"/>
      <c r="Y63" s="598"/>
      <c r="Z63" s="598"/>
      <c r="AA63" s="599"/>
    </row>
    <row r="64" spans="1:27" ht="12.75" customHeight="1">
      <c r="A64" s="601"/>
      <c r="B64" s="583" t="s">
        <v>349</v>
      </c>
      <c r="C64" s="584"/>
      <c r="D64" s="585"/>
      <c r="E64" s="78">
        <v>410</v>
      </c>
      <c r="F64" s="78"/>
      <c r="G64" s="580" t="s">
        <v>1158</v>
      </c>
      <c r="H64" s="581"/>
      <c r="I64" s="581"/>
      <c r="J64" s="581"/>
      <c r="K64" s="581"/>
      <c r="L64" s="581"/>
      <c r="M64" s="582"/>
      <c r="N64" s="130"/>
      <c r="O64" s="18"/>
      <c r="P64" s="18"/>
      <c r="Q64" s="18"/>
      <c r="R64" s="18"/>
      <c r="S64" s="18"/>
      <c r="T64" s="62"/>
      <c r="U64" s="18"/>
      <c r="V64" s="18"/>
      <c r="W64" s="18"/>
      <c r="X64" s="18"/>
      <c r="Y64" s="18"/>
      <c r="Z64" s="18"/>
      <c r="AA64" s="18"/>
    </row>
    <row r="65" spans="1:20" ht="12.75" customHeight="1">
      <c r="A65" s="602"/>
      <c r="B65" s="594" t="s">
        <v>1549</v>
      </c>
      <c r="C65" s="595"/>
      <c r="D65" s="596"/>
      <c r="E65" s="79">
        <v>300</v>
      </c>
      <c r="F65" s="79"/>
      <c r="G65" s="459" t="s">
        <v>1159</v>
      </c>
      <c r="H65" s="460"/>
      <c r="I65" s="460"/>
      <c r="J65" s="460"/>
      <c r="K65" s="460"/>
      <c r="L65" s="460"/>
      <c r="M65" s="590"/>
      <c r="O65" s="668" t="s">
        <v>350</v>
      </c>
      <c r="P65" s="669"/>
      <c r="Q65" s="669"/>
      <c r="R65" s="670"/>
      <c r="S65" s="98">
        <f>SUM(E15,E23,E33,E42,E55,S9,S23,S35,S47,S63)</f>
        <v>45380</v>
      </c>
      <c r="T65" s="116">
        <f>SUM(F15,F23,F33,F42,F55,T9,T23,T35,T47,T63)</f>
        <v>0</v>
      </c>
    </row>
    <row r="66" spans="1:27" ht="12.75" customHeight="1">
      <c r="A66" s="53"/>
      <c r="B66" s="6"/>
      <c r="C66" s="6"/>
      <c r="D66" s="6"/>
      <c r="E66" s="52"/>
      <c r="F66" s="47"/>
      <c r="G66" s="26"/>
      <c r="H66" s="26"/>
      <c r="I66" s="26"/>
      <c r="J66" s="26"/>
      <c r="K66" s="26"/>
      <c r="L66" s="26"/>
      <c r="M66" s="26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ht="12.75" customHeight="1">
      <c r="A67" s="649" t="s">
        <v>948</v>
      </c>
      <c r="B67" s="649"/>
      <c r="C67" s="649"/>
      <c r="D67" s="649"/>
      <c r="E67" s="649"/>
      <c r="F67" s="649"/>
      <c r="G67" s="649"/>
      <c r="H67" s="649"/>
      <c r="I67" s="649"/>
      <c r="J67" s="649"/>
      <c r="K67" s="649"/>
      <c r="L67" s="649"/>
      <c r="M67" s="649"/>
      <c r="N67" s="649"/>
      <c r="O67" s="649"/>
      <c r="P67" s="649"/>
      <c r="Q67" s="649"/>
      <c r="R67" s="649"/>
      <c r="S67" s="649"/>
      <c r="T67" s="649"/>
      <c r="U67" s="649"/>
      <c r="V67" s="649"/>
      <c r="W67" s="649"/>
      <c r="X67" s="649"/>
      <c r="Y67" s="649"/>
      <c r="Z67" s="649"/>
      <c r="AA67" s="649"/>
    </row>
  </sheetData>
  <sheetProtection/>
  <mergeCells count="269">
    <mergeCell ref="A67:AA67"/>
    <mergeCell ref="H2:I2"/>
    <mergeCell ref="K2:M2"/>
    <mergeCell ref="X1:AA1"/>
    <mergeCell ref="D1:W1"/>
    <mergeCell ref="A34:A42"/>
    <mergeCell ref="B30:D30"/>
    <mergeCell ref="B31:D31"/>
    <mergeCell ref="B37:D37"/>
    <mergeCell ref="P34:R34"/>
    <mergeCell ref="A43:A55"/>
    <mergeCell ref="B26:D26"/>
    <mergeCell ref="B38:D38"/>
    <mergeCell ref="B33:D33"/>
    <mergeCell ref="B32:D32"/>
    <mergeCell ref="B28:D28"/>
    <mergeCell ref="B29:D29"/>
    <mergeCell ref="B47:D47"/>
    <mergeCell ref="B39:D39"/>
    <mergeCell ref="B40:D40"/>
    <mergeCell ref="F2:G2"/>
    <mergeCell ref="B19:D19"/>
    <mergeCell ref="B35:D35"/>
    <mergeCell ref="A24:A33"/>
    <mergeCell ref="A56:A65"/>
    <mergeCell ref="B56:D56"/>
    <mergeCell ref="B58:D58"/>
    <mergeCell ref="B59:D59"/>
    <mergeCell ref="A16:A23"/>
    <mergeCell ref="B34:D34"/>
    <mergeCell ref="B24:D24"/>
    <mergeCell ref="B22:D22"/>
    <mergeCell ref="B27:D27"/>
    <mergeCell ref="B65:D65"/>
    <mergeCell ref="B64:D64"/>
    <mergeCell ref="B20:D20"/>
    <mergeCell ref="B25:D25"/>
    <mergeCell ref="B21:D21"/>
    <mergeCell ref="B23:D23"/>
    <mergeCell ref="B49:D49"/>
    <mergeCell ref="B63:D63"/>
    <mergeCell ref="B42:D42"/>
    <mergeCell ref="G63:M63"/>
    <mergeCell ref="G62:M62"/>
    <mergeCell ref="B12:D12"/>
    <mergeCell ref="P17:R17"/>
    <mergeCell ref="P50:R50"/>
    <mergeCell ref="B45:D45"/>
    <mergeCell ref="B36:D36"/>
    <mergeCell ref="B48:D48"/>
    <mergeCell ref="B9:D9"/>
    <mergeCell ref="B11:D11"/>
    <mergeCell ref="B15:D15"/>
    <mergeCell ref="B13:D13"/>
    <mergeCell ref="B14:D14"/>
    <mergeCell ref="B18:D18"/>
    <mergeCell ref="B16:D16"/>
    <mergeCell ref="B17:D17"/>
    <mergeCell ref="B43:D43"/>
    <mergeCell ref="P37:R37"/>
    <mergeCell ref="P39:R39"/>
    <mergeCell ref="P44:R44"/>
    <mergeCell ref="G45:M45"/>
    <mergeCell ref="B41:D41"/>
    <mergeCell ref="P43:R43"/>
    <mergeCell ref="P42:R42"/>
    <mergeCell ref="O36:O47"/>
    <mergeCell ref="B44:D44"/>
    <mergeCell ref="B46:D46"/>
    <mergeCell ref="B53:D53"/>
    <mergeCell ref="B54:D54"/>
    <mergeCell ref="P51:R51"/>
    <mergeCell ref="P49:R49"/>
    <mergeCell ref="P45:R45"/>
    <mergeCell ref="P48:R48"/>
    <mergeCell ref="B55:D55"/>
    <mergeCell ref="B52:D52"/>
    <mergeCell ref="B51:D51"/>
    <mergeCell ref="B50:D50"/>
    <mergeCell ref="B62:D62"/>
    <mergeCell ref="B61:D61"/>
    <mergeCell ref="B60:D60"/>
    <mergeCell ref="B57:D57"/>
    <mergeCell ref="G61:M61"/>
    <mergeCell ref="G47:M47"/>
    <mergeCell ref="G59:M59"/>
    <mergeCell ref="G52:M52"/>
    <mergeCell ref="G50:M50"/>
    <mergeCell ref="G55:M55"/>
    <mergeCell ref="G56:M56"/>
    <mergeCell ref="G60:M60"/>
    <mergeCell ref="G48:M48"/>
    <mergeCell ref="G57:M57"/>
    <mergeCell ref="G58:M58"/>
    <mergeCell ref="G53:M53"/>
    <mergeCell ref="P30:R30"/>
    <mergeCell ref="P41:R41"/>
    <mergeCell ref="G39:M39"/>
    <mergeCell ref="G44:M44"/>
    <mergeCell ref="P47:R47"/>
    <mergeCell ref="P35:R35"/>
    <mergeCell ref="P54:R54"/>
    <mergeCell ref="P56:R56"/>
    <mergeCell ref="U9:AA9"/>
    <mergeCell ref="U11:AA11"/>
    <mergeCell ref="G38:M38"/>
    <mergeCell ref="U10:AA10"/>
    <mergeCell ref="G42:M42"/>
    <mergeCell ref="U24:AA24"/>
    <mergeCell ref="U15:AA15"/>
    <mergeCell ref="U17:AA17"/>
    <mergeCell ref="U16:AA16"/>
    <mergeCell ref="U28:AA28"/>
    <mergeCell ref="U29:AA29"/>
    <mergeCell ref="U27:AA27"/>
    <mergeCell ref="P33:R33"/>
    <mergeCell ref="P40:R40"/>
    <mergeCell ref="P27:R27"/>
    <mergeCell ref="P26:R26"/>
    <mergeCell ref="P28:R28"/>
    <mergeCell ref="P32:R32"/>
    <mergeCell ref="P31:R31"/>
    <mergeCell ref="P36:R36"/>
    <mergeCell ref="P25:R25"/>
    <mergeCell ref="U12:AA12"/>
    <mergeCell ref="U13:AA13"/>
    <mergeCell ref="U26:AA26"/>
    <mergeCell ref="U21:AA21"/>
    <mergeCell ref="U14:AA14"/>
    <mergeCell ref="U23:AA23"/>
    <mergeCell ref="U18:AA18"/>
    <mergeCell ref="P23:R23"/>
    <mergeCell ref="P14:R14"/>
    <mergeCell ref="X4:Z4"/>
    <mergeCell ref="U4:V4"/>
    <mergeCell ref="U8:AA8"/>
    <mergeCell ref="U5:AA5"/>
    <mergeCell ref="G9:M9"/>
    <mergeCell ref="U25:AA25"/>
    <mergeCell ref="G25:M25"/>
    <mergeCell ref="U19:AA19"/>
    <mergeCell ref="U20:AA20"/>
    <mergeCell ref="U22:AA22"/>
    <mergeCell ref="P22:R22"/>
    <mergeCell ref="O24:O35"/>
    <mergeCell ref="G35:M35"/>
    <mergeCell ref="G30:M30"/>
    <mergeCell ref="G34:M34"/>
    <mergeCell ref="G29:M29"/>
    <mergeCell ref="G28:M28"/>
    <mergeCell ref="P24:R24"/>
    <mergeCell ref="G31:M31"/>
    <mergeCell ref="G22:M22"/>
    <mergeCell ref="G17:M17"/>
    <mergeCell ref="P21:R21"/>
    <mergeCell ref="P20:R20"/>
    <mergeCell ref="G23:M23"/>
    <mergeCell ref="U2:AA2"/>
    <mergeCell ref="U3:Z3"/>
    <mergeCell ref="U6:AA6"/>
    <mergeCell ref="U7:AA7"/>
    <mergeCell ref="G19:M19"/>
    <mergeCell ref="G18:M18"/>
    <mergeCell ref="A6:A15"/>
    <mergeCell ref="B10:D10"/>
    <mergeCell ref="B6:D6"/>
    <mergeCell ref="P18:R18"/>
    <mergeCell ref="P19:R19"/>
    <mergeCell ref="G11:M11"/>
    <mergeCell ref="P13:R13"/>
    <mergeCell ref="P15:R15"/>
    <mergeCell ref="P16:R16"/>
    <mergeCell ref="G15:M15"/>
    <mergeCell ref="A2:C2"/>
    <mergeCell ref="D2:E2"/>
    <mergeCell ref="G7:M7"/>
    <mergeCell ref="G12:M12"/>
    <mergeCell ref="G10:M10"/>
    <mergeCell ref="B8:D8"/>
    <mergeCell ref="D3:S3"/>
    <mergeCell ref="P2:Q2"/>
    <mergeCell ref="A4:S4"/>
    <mergeCell ref="P10:R10"/>
    <mergeCell ref="G14:M14"/>
    <mergeCell ref="G24:M24"/>
    <mergeCell ref="G20:M20"/>
    <mergeCell ref="G27:M27"/>
    <mergeCell ref="G26:M26"/>
    <mergeCell ref="G64:M64"/>
    <mergeCell ref="G33:M33"/>
    <mergeCell ref="G36:M36"/>
    <mergeCell ref="G32:M32"/>
    <mergeCell ref="G43:M43"/>
    <mergeCell ref="P60:R60"/>
    <mergeCell ref="G65:M65"/>
    <mergeCell ref="O65:R65"/>
    <mergeCell ref="O48:O63"/>
    <mergeCell ref="G5:M5"/>
    <mergeCell ref="O6:O9"/>
    <mergeCell ref="P63:R63"/>
    <mergeCell ref="G54:M54"/>
    <mergeCell ref="P6:R6"/>
    <mergeCell ref="P62:R62"/>
    <mergeCell ref="P61:R61"/>
    <mergeCell ref="G21:M21"/>
    <mergeCell ref="P11:R11"/>
    <mergeCell ref="G16:M16"/>
    <mergeCell ref="G13:M13"/>
    <mergeCell ref="G49:M49"/>
    <mergeCell ref="P29:R29"/>
    <mergeCell ref="P12:R12"/>
    <mergeCell ref="O10:O23"/>
    <mergeCell ref="P57:R57"/>
    <mergeCell ref="A1:C1"/>
    <mergeCell ref="P9:R9"/>
    <mergeCell ref="A3:C3"/>
    <mergeCell ref="G6:M6"/>
    <mergeCell ref="B5:D5"/>
    <mergeCell ref="P8:R8"/>
    <mergeCell ref="P5:R5"/>
    <mergeCell ref="P7:R7"/>
    <mergeCell ref="B7:D7"/>
    <mergeCell ref="G8:M8"/>
    <mergeCell ref="P55:R55"/>
    <mergeCell ref="G37:M37"/>
    <mergeCell ref="P53:R53"/>
    <mergeCell ref="G51:M51"/>
    <mergeCell ref="P52:R52"/>
    <mergeCell ref="G40:M40"/>
    <mergeCell ref="G46:M46"/>
    <mergeCell ref="G41:M41"/>
    <mergeCell ref="P46:R46"/>
    <mergeCell ref="P38:R38"/>
    <mergeCell ref="P59:R59"/>
    <mergeCell ref="P58:R58"/>
    <mergeCell ref="U51:AA51"/>
    <mergeCell ref="U46:AA46"/>
    <mergeCell ref="U50:AA50"/>
    <mergeCell ref="U57:AA57"/>
    <mergeCell ref="U49:AA49"/>
    <mergeCell ref="U55:AA55"/>
    <mergeCell ref="U52:AA52"/>
    <mergeCell ref="U47:AA47"/>
    <mergeCell ref="U63:AA63"/>
    <mergeCell ref="U48:AA48"/>
    <mergeCell ref="U53:AA53"/>
    <mergeCell ref="U58:AA58"/>
    <mergeCell ref="U62:AA62"/>
    <mergeCell ref="U54:AA54"/>
    <mergeCell ref="U61:AA61"/>
    <mergeCell ref="U59:AA59"/>
    <mergeCell ref="U60:AA60"/>
    <mergeCell ref="U56:AA56"/>
    <mergeCell ref="U45:AA45"/>
    <mergeCell ref="U36:AA36"/>
    <mergeCell ref="U37:AA37"/>
    <mergeCell ref="U38:AA38"/>
    <mergeCell ref="U42:AA42"/>
    <mergeCell ref="U43:AA43"/>
    <mergeCell ref="U44:AA44"/>
    <mergeCell ref="U41:AA41"/>
    <mergeCell ref="U40:AA40"/>
    <mergeCell ref="U34:AA34"/>
    <mergeCell ref="U39:AA39"/>
    <mergeCell ref="U30:AA30"/>
    <mergeCell ref="U31:AA31"/>
    <mergeCell ref="U32:AA32"/>
    <mergeCell ref="U33:AA33"/>
    <mergeCell ref="U35:AA35"/>
  </mergeCells>
  <conditionalFormatting sqref="F6:F65 T6:T65">
    <cfRule type="cellIs" priority="2" dxfId="18" operator="greaterThan" stopIfTrue="1">
      <formula>E6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AA66"/>
  <sheetViews>
    <sheetView showZeros="0" zoomScaleSheetLayoutView="65" zoomScalePageLayoutView="0" workbookViewId="0" topLeftCell="A1">
      <selection activeCell="A3" sqref="A3:C3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>
      <c r="A1" s="632" t="s">
        <v>1550</v>
      </c>
      <c r="B1" s="633"/>
      <c r="C1" s="633"/>
      <c r="D1" s="709" t="s">
        <v>1479</v>
      </c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2">
        <f>'申込書'!$A$1</f>
        <v>43435</v>
      </c>
      <c r="Y1" s="652"/>
      <c r="Z1" s="652"/>
      <c r="AA1" s="653"/>
    </row>
    <row r="2" spans="1:27" ht="20.25" customHeight="1">
      <c r="A2" s="635" t="s">
        <v>1712</v>
      </c>
      <c r="B2" s="636"/>
      <c r="C2" s="637"/>
      <c r="D2" s="628">
        <f>'申込書'!$A$3</f>
        <v>2018</v>
      </c>
      <c r="E2" s="629"/>
      <c r="F2" s="631">
        <f>'申込書'!$J$4</f>
        <v>43432</v>
      </c>
      <c r="G2" s="631"/>
      <c r="H2" s="645" t="str">
        <f>'申込書'!$L$4</f>
        <v>（水）</v>
      </c>
      <c r="I2" s="645"/>
      <c r="J2" s="135" t="s">
        <v>805</v>
      </c>
      <c r="K2" s="619">
        <f>'申込書'!$N$4</f>
        <v>43434</v>
      </c>
      <c r="L2" s="619"/>
      <c r="M2" s="619"/>
      <c r="N2" s="136" t="str">
        <f>'申込書'!$P$4</f>
        <v>（金）</v>
      </c>
      <c r="O2" s="137" t="s">
        <v>806</v>
      </c>
      <c r="P2" s="630">
        <f>'申込書'!$C$4</f>
        <v>43435</v>
      </c>
      <c r="Q2" s="630"/>
      <c r="R2" s="2" t="s">
        <v>831</v>
      </c>
      <c r="S2" s="138" t="s">
        <v>832</v>
      </c>
      <c r="T2" s="111" t="s">
        <v>833</v>
      </c>
      <c r="U2" s="620">
        <f>'申込書'!$C$7</f>
        <v>0</v>
      </c>
      <c r="V2" s="621"/>
      <c r="W2" s="621"/>
      <c r="X2" s="621"/>
      <c r="Y2" s="621"/>
      <c r="Z2" s="621"/>
      <c r="AA2" s="622"/>
    </row>
    <row r="3" spans="1:27" ht="20.25" customHeight="1">
      <c r="A3" s="638" t="s">
        <v>1709</v>
      </c>
      <c r="B3" s="639"/>
      <c r="C3" s="640"/>
      <c r="D3" s="641">
        <f>'申込書'!$C$5</f>
        <v>0</v>
      </c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3"/>
      <c r="T3" s="111" t="s">
        <v>1880</v>
      </c>
      <c r="U3" s="625">
        <f>'集計表'!$N$102</f>
        <v>0</v>
      </c>
      <c r="V3" s="625"/>
      <c r="W3" s="625"/>
      <c r="X3" s="625"/>
      <c r="Y3" s="625"/>
      <c r="Z3" s="625"/>
      <c r="AA3" s="4" t="s">
        <v>1714</v>
      </c>
    </row>
    <row r="4" spans="1:27" ht="13.5">
      <c r="A4" s="644" t="s">
        <v>1875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84"/>
      <c r="U4" s="598" t="s">
        <v>22</v>
      </c>
      <c r="V4" s="598"/>
      <c r="W4" s="19" t="s">
        <v>1551</v>
      </c>
      <c r="X4" s="674">
        <f>T57</f>
        <v>0</v>
      </c>
      <c r="Y4" s="598"/>
      <c r="Z4" s="598"/>
      <c r="AA4" s="3" t="s">
        <v>1552</v>
      </c>
    </row>
    <row r="5" spans="1:27" ht="12.75" customHeight="1">
      <c r="A5" s="20"/>
      <c r="B5" s="616" t="s">
        <v>1553</v>
      </c>
      <c r="C5" s="617"/>
      <c r="D5" s="617"/>
      <c r="E5" s="92" t="s">
        <v>23</v>
      </c>
      <c r="F5" s="91" t="s">
        <v>24</v>
      </c>
      <c r="G5" s="617" t="s">
        <v>837</v>
      </c>
      <c r="H5" s="617"/>
      <c r="I5" s="617"/>
      <c r="J5" s="617"/>
      <c r="K5" s="617"/>
      <c r="L5" s="617"/>
      <c r="M5" s="627"/>
      <c r="O5" s="45"/>
      <c r="P5" s="616" t="s">
        <v>838</v>
      </c>
      <c r="Q5" s="617"/>
      <c r="R5" s="617"/>
      <c r="S5" s="92" t="s">
        <v>23</v>
      </c>
      <c r="T5" s="91" t="s">
        <v>24</v>
      </c>
      <c r="U5" s="617" t="s">
        <v>837</v>
      </c>
      <c r="V5" s="617"/>
      <c r="W5" s="617"/>
      <c r="X5" s="617"/>
      <c r="Y5" s="617"/>
      <c r="Z5" s="617"/>
      <c r="AA5" s="627"/>
    </row>
    <row r="6" spans="1:27" ht="12.75" customHeight="1">
      <c r="A6" s="600" t="s">
        <v>351</v>
      </c>
      <c r="B6" s="606" t="s">
        <v>352</v>
      </c>
      <c r="C6" s="607"/>
      <c r="D6" s="608"/>
      <c r="E6" s="86">
        <v>460</v>
      </c>
      <c r="F6" s="108"/>
      <c r="G6" s="609" t="s">
        <v>1212</v>
      </c>
      <c r="H6" s="610"/>
      <c r="I6" s="610"/>
      <c r="J6" s="610"/>
      <c r="K6" s="610"/>
      <c r="L6" s="610"/>
      <c r="M6" s="611"/>
      <c r="N6" s="130"/>
      <c r="O6" s="600" t="s">
        <v>353</v>
      </c>
      <c r="P6" s="606" t="s">
        <v>1554</v>
      </c>
      <c r="Q6" s="607"/>
      <c r="R6" s="608"/>
      <c r="S6" s="86">
        <v>250</v>
      </c>
      <c r="T6" s="108"/>
      <c r="U6" s="586" t="s">
        <v>1251</v>
      </c>
      <c r="V6" s="587"/>
      <c r="W6" s="587"/>
      <c r="X6" s="587"/>
      <c r="Y6" s="587"/>
      <c r="Z6" s="587"/>
      <c r="AA6" s="588"/>
    </row>
    <row r="7" spans="1:27" ht="12.75" customHeight="1">
      <c r="A7" s="601"/>
      <c r="B7" s="583" t="s">
        <v>1555</v>
      </c>
      <c r="C7" s="584"/>
      <c r="D7" s="585"/>
      <c r="E7" s="78">
        <v>400</v>
      </c>
      <c r="F7" s="105"/>
      <c r="G7" s="718" t="s">
        <v>1213</v>
      </c>
      <c r="H7" s="719"/>
      <c r="I7" s="719"/>
      <c r="J7" s="719"/>
      <c r="K7" s="719"/>
      <c r="L7" s="719"/>
      <c r="M7" s="720"/>
      <c r="N7" s="130"/>
      <c r="O7" s="713"/>
      <c r="P7" s="583" t="s">
        <v>1556</v>
      </c>
      <c r="Q7" s="584"/>
      <c r="R7" s="585"/>
      <c r="S7" s="78">
        <v>450</v>
      </c>
      <c r="T7" s="105"/>
      <c r="U7" s="580" t="s">
        <v>1252</v>
      </c>
      <c r="V7" s="581"/>
      <c r="W7" s="581"/>
      <c r="X7" s="581"/>
      <c r="Y7" s="581"/>
      <c r="Z7" s="581"/>
      <c r="AA7" s="582"/>
    </row>
    <row r="8" spans="1:27" ht="12.75" customHeight="1">
      <c r="A8" s="601"/>
      <c r="B8" s="583" t="s">
        <v>1557</v>
      </c>
      <c r="C8" s="584"/>
      <c r="D8" s="585"/>
      <c r="E8" s="78">
        <v>310</v>
      </c>
      <c r="F8" s="105"/>
      <c r="G8" s="718" t="s">
        <v>1214</v>
      </c>
      <c r="H8" s="719"/>
      <c r="I8" s="719"/>
      <c r="J8" s="719"/>
      <c r="K8" s="719"/>
      <c r="L8" s="719"/>
      <c r="M8" s="720"/>
      <c r="N8" s="130"/>
      <c r="O8" s="713"/>
      <c r="P8" s="583" t="s">
        <v>1558</v>
      </c>
      <c r="Q8" s="584"/>
      <c r="R8" s="585"/>
      <c r="S8" s="78">
        <v>320</v>
      </c>
      <c r="T8" s="105"/>
      <c r="U8" s="580" t="s">
        <v>1253</v>
      </c>
      <c r="V8" s="581"/>
      <c r="W8" s="581"/>
      <c r="X8" s="581"/>
      <c r="Y8" s="581"/>
      <c r="Z8" s="581"/>
      <c r="AA8" s="582"/>
    </row>
    <row r="9" spans="1:27" ht="12.75" customHeight="1">
      <c r="A9" s="601"/>
      <c r="B9" s="583" t="s">
        <v>354</v>
      </c>
      <c r="C9" s="584"/>
      <c r="D9" s="585"/>
      <c r="E9" s="78">
        <v>330</v>
      </c>
      <c r="F9" s="78"/>
      <c r="G9" s="718" t="s">
        <v>1215</v>
      </c>
      <c r="H9" s="719"/>
      <c r="I9" s="719"/>
      <c r="J9" s="719"/>
      <c r="K9" s="719"/>
      <c r="L9" s="719"/>
      <c r="M9" s="720"/>
      <c r="N9" s="130"/>
      <c r="O9" s="713"/>
      <c r="P9" s="583" t="s">
        <v>355</v>
      </c>
      <c r="Q9" s="584"/>
      <c r="R9" s="585"/>
      <c r="S9" s="78">
        <v>310</v>
      </c>
      <c r="T9" s="78"/>
      <c r="U9" s="580" t="s">
        <v>1254</v>
      </c>
      <c r="V9" s="581"/>
      <c r="W9" s="581"/>
      <c r="X9" s="581"/>
      <c r="Y9" s="581"/>
      <c r="Z9" s="581"/>
      <c r="AA9" s="582"/>
    </row>
    <row r="10" spans="1:27" ht="12.75" customHeight="1">
      <c r="A10" s="601"/>
      <c r="B10" s="583" t="s">
        <v>356</v>
      </c>
      <c r="C10" s="584"/>
      <c r="D10" s="585"/>
      <c r="E10" s="78">
        <v>280</v>
      </c>
      <c r="F10" s="78"/>
      <c r="G10" s="718" t="s">
        <v>1216</v>
      </c>
      <c r="H10" s="719"/>
      <c r="I10" s="719"/>
      <c r="J10" s="719"/>
      <c r="K10" s="719"/>
      <c r="L10" s="719"/>
      <c r="M10" s="720"/>
      <c r="N10" s="130"/>
      <c r="O10" s="713"/>
      <c r="P10" s="583" t="s">
        <v>357</v>
      </c>
      <c r="Q10" s="584"/>
      <c r="R10" s="585"/>
      <c r="S10" s="78">
        <v>230</v>
      </c>
      <c r="T10" s="78"/>
      <c r="U10" s="580" t="s">
        <v>1255</v>
      </c>
      <c r="V10" s="581"/>
      <c r="W10" s="581"/>
      <c r="X10" s="581"/>
      <c r="Y10" s="581"/>
      <c r="Z10" s="581"/>
      <c r="AA10" s="582"/>
    </row>
    <row r="11" spans="1:27" ht="12.75" customHeight="1">
      <c r="A11" s="601"/>
      <c r="B11" s="583" t="s">
        <v>358</v>
      </c>
      <c r="C11" s="584"/>
      <c r="D11" s="585"/>
      <c r="E11" s="78">
        <v>570</v>
      </c>
      <c r="F11" s="78"/>
      <c r="G11" s="718" t="s">
        <v>1217</v>
      </c>
      <c r="H11" s="719"/>
      <c r="I11" s="719"/>
      <c r="J11" s="719"/>
      <c r="K11" s="719"/>
      <c r="L11" s="719"/>
      <c r="M11" s="720"/>
      <c r="N11" s="130"/>
      <c r="O11" s="713"/>
      <c r="P11" s="583" t="s">
        <v>359</v>
      </c>
      <c r="Q11" s="584"/>
      <c r="R11" s="585"/>
      <c r="S11" s="78">
        <v>290</v>
      </c>
      <c r="T11" s="78"/>
      <c r="U11" s="580" t="s">
        <v>1256</v>
      </c>
      <c r="V11" s="581"/>
      <c r="W11" s="581"/>
      <c r="X11" s="581"/>
      <c r="Y11" s="581"/>
      <c r="Z11" s="581"/>
      <c r="AA11" s="582"/>
    </row>
    <row r="12" spans="1:27" ht="12.75" customHeight="1">
      <c r="A12" s="601"/>
      <c r="B12" s="583" t="s">
        <v>360</v>
      </c>
      <c r="C12" s="584"/>
      <c r="D12" s="585"/>
      <c r="E12" s="78">
        <v>570</v>
      </c>
      <c r="F12" s="78"/>
      <c r="G12" s="718" t="s">
        <v>1218</v>
      </c>
      <c r="H12" s="719"/>
      <c r="I12" s="719"/>
      <c r="J12" s="719"/>
      <c r="K12" s="719"/>
      <c r="L12" s="719"/>
      <c r="M12" s="720"/>
      <c r="N12" s="130"/>
      <c r="O12" s="713"/>
      <c r="P12" s="583" t="s">
        <v>361</v>
      </c>
      <c r="Q12" s="584"/>
      <c r="R12" s="585"/>
      <c r="S12" s="78">
        <v>390</v>
      </c>
      <c r="T12" s="78"/>
      <c r="U12" s="580" t="s">
        <v>1257</v>
      </c>
      <c r="V12" s="581"/>
      <c r="W12" s="581"/>
      <c r="X12" s="581"/>
      <c r="Y12" s="581"/>
      <c r="Z12" s="581"/>
      <c r="AA12" s="582"/>
    </row>
    <row r="13" spans="1:27" ht="12.75" customHeight="1">
      <c r="A13" s="601"/>
      <c r="B13" s="583" t="s">
        <v>362</v>
      </c>
      <c r="C13" s="584"/>
      <c r="D13" s="585"/>
      <c r="E13" s="78">
        <v>570</v>
      </c>
      <c r="F13" s="78"/>
      <c r="G13" s="718" t="s">
        <v>1219</v>
      </c>
      <c r="H13" s="719"/>
      <c r="I13" s="719"/>
      <c r="J13" s="719"/>
      <c r="K13" s="719"/>
      <c r="L13" s="719"/>
      <c r="M13" s="720"/>
      <c r="N13" s="130"/>
      <c r="O13" s="713"/>
      <c r="P13" s="583" t="s">
        <v>1559</v>
      </c>
      <c r="Q13" s="584"/>
      <c r="R13" s="585"/>
      <c r="S13" s="78">
        <v>200</v>
      </c>
      <c r="T13" s="78"/>
      <c r="U13" s="580" t="s">
        <v>1258</v>
      </c>
      <c r="V13" s="581"/>
      <c r="W13" s="581"/>
      <c r="X13" s="581"/>
      <c r="Y13" s="581"/>
      <c r="Z13" s="581"/>
      <c r="AA13" s="582"/>
    </row>
    <row r="14" spans="1:27" ht="12.75" customHeight="1">
      <c r="A14" s="601"/>
      <c r="B14" s="583" t="s">
        <v>363</v>
      </c>
      <c r="C14" s="584"/>
      <c r="D14" s="585"/>
      <c r="E14" s="78">
        <v>480</v>
      </c>
      <c r="F14" s="78"/>
      <c r="G14" s="718" t="s">
        <v>1220</v>
      </c>
      <c r="H14" s="719"/>
      <c r="I14" s="719"/>
      <c r="J14" s="719"/>
      <c r="K14" s="719"/>
      <c r="L14" s="719"/>
      <c r="M14" s="720"/>
      <c r="N14" s="130"/>
      <c r="O14" s="713"/>
      <c r="P14" s="583" t="s">
        <v>1560</v>
      </c>
      <c r="Q14" s="584"/>
      <c r="R14" s="585"/>
      <c r="S14" s="78">
        <v>140</v>
      </c>
      <c r="T14" s="78"/>
      <c r="U14" s="580" t="s">
        <v>1259</v>
      </c>
      <c r="V14" s="581"/>
      <c r="W14" s="581"/>
      <c r="X14" s="581"/>
      <c r="Y14" s="581"/>
      <c r="Z14" s="581"/>
      <c r="AA14" s="582"/>
    </row>
    <row r="15" spans="1:27" ht="12.75" customHeight="1">
      <c r="A15" s="601"/>
      <c r="B15" s="583" t="s">
        <v>364</v>
      </c>
      <c r="C15" s="584"/>
      <c r="D15" s="585"/>
      <c r="E15" s="78">
        <v>360</v>
      </c>
      <c r="F15" s="78"/>
      <c r="G15" s="718" t="s">
        <v>1221</v>
      </c>
      <c r="H15" s="719"/>
      <c r="I15" s="719"/>
      <c r="J15" s="719"/>
      <c r="K15" s="719"/>
      <c r="L15" s="719"/>
      <c r="M15" s="720"/>
      <c r="N15" s="130"/>
      <c r="O15" s="713"/>
      <c r="P15" s="583" t="s">
        <v>1561</v>
      </c>
      <c r="Q15" s="584"/>
      <c r="R15" s="585"/>
      <c r="S15" s="78">
        <v>270</v>
      </c>
      <c r="T15" s="78"/>
      <c r="U15" s="580" t="s">
        <v>1562</v>
      </c>
      <c r="V15" s="581"/>
      <c r="W15" s="581"/>
      <c r="X15" s="581"/>
      <c r="Y15" s="581"/>
      <c r="Z15" s="581"/>
      <c r="AA15" s="582"/>
    </row>
    <row r="16" spans="1:27" ht="12.75" customHeight="1">
      <c r="A16" s="601"/>
      <c r="B16" s="583" t="s">
        <v>365</v>
      </c>
      <c r="C16" s="584"/>
      <c r="D16" s="585"/>
      <c r="E16" s="78">
        <v>390</v>
      </c>
      <c r="F16" s="78"/>
      <c r="G16" s="718" t="s">
        <v>1222</v>
      </c>
      <c r="H16" s="719"/>
      <c r="I16" s="719"/>
      <c r="J16" s="719"/>
      <c r="K16" s="719"/>
      <c r="L16" s="719"/>
      <c r="M16" s="720"/>
      <c r="N16" s="130"/>
      <c r="O16" s="713"/>
      <c r="P16" s="583"/>
      <c r="Q16" s="584"/>
      <c r="R16" s="585"/>
      <c r="S16" s="79"/>
      <c r="T16" s="79"/>
      <c r="U16" s="580"/>
      <c r="V16" s="581"/>
      <c r="W16" s="581"/>
      <c r="X16" s="581"/>
      <c r="Y16" s="581"/>
      <c r="Z16" s="581"/>
      <c r="AA16" s="582"/>
    </row>
    <row r="17" spans="1:27" ht="12.75" customHeight="1">
      <c r="A17" s="601"/>
      <c r="B17" s="594"/>
      <c r="C17" s="595"/>
      <c r="D17" s="596"/>
      <c r="E17" s="79"/>
      <c r="F17" s="79"/>
      <c r="G17" s="721"/>
      <c r="H17" s="722"/>
      <c r="I17" s="722"/>
      <c r="J17" s="722"/>
      <c r="K17" s="722"/>
      <c r="L17" s="722"/>
      <c r="M17" s="723"/>
      <c r="N17" s="130"/>
      <c r="O17" s="714"/>
      <c r="P17" s="589" t="s">
        <v>32</v>
      </c>
      <c r="Q17" s="455"/>
      <c r="R17" s="456"/>
      <c r="S17" s="87">
        <f>SUM(S6:S16)</f>
        <v>2850</v>
      </c>
      <c r="T17" s="87">
        <f>SUM(T6:T16)</f>
        <v>0</v>
      </c>
      <c r="U17" s="597"/>
      <c r="V17" s="598"/>
      <c r="W17" s="598"/>
      <c r="X17" s="598"/>
      <c r="Y17" s="598"/>
      <c r="Z17" s="598"/>
      <c r="AA17" s="599"/>
    </row>
    <row r="18" spans="1:27" ht="12.75" customHeight="1">
      <c r="A18" s="602"/>
      <c r="B18" s="589" t="s">
        <v>852</v>
      </c>
      <c r="C18" s="455"/>
      <c r="D18" s="456"/>
      <c r="E18" s="87">
        <f>SUM(E6:E17)</f>
        <v>4720</v>
      </c>
      <c r="F18" s="87">
        <f>SUM(F6:F17)</f>
        <v>0</v>
      </c>
      <c r="G18" s="724"/>
      <c r="H18" s="725"/>
      <c r="I18" s="725"/>
      <c r="J18" s="725"/>
      <c r="K18" s="725"/>
      <c r="L18" s="725"/>
      <c r="M18" s="726"/>
      <c r="N18" s="130"/>
      <c r="O18" s="600" t="s">
        <v>1762</v>
      </c>
      <c r="P18" s="606" t="s">
        <v>1563</v>
      </c>
      <c r="Q18" s="607"/>
      <c r="R18" s="608"/>
      <c r="S18" s="86">
        <v>440</v>
      </c>
      <c r="T18" s="86"/>
      <c r="U18" s="586" t="s">
        <v>1260</v>
      </c>
      <c r="V18" s="587"/>
      <c r="W18" s="587"/>
      <c r="X18" s="587"/>
      <c r="Y18" s="587"/>
      <c r="Z18" s="587"/>
      <c r="AA18" s="588"/>
    </row>
    <row r="19" spans="1:27" ht="12.75" customHeight="1">
      <c r="A19" s="600" t="s">
        <v>366</v>
      </c>
      <c r="B19" s="606" t="s">
        <v>367</v>
      </c>
      <c r="C19" s="607"/>
      <c r="D19" s="608"/>
      <c r="E19" s="86">
        <v>240</v>
      </c>
      <c r="F19" s="86"/>
      <c r="G19" s="586" t="s">
        <v>1223</v>
      </c>
      <c r="H19" s="587"/>
      <c r="I19" s="587"/>
      <c r="J19" s="587"/>
      <c r="K19" s="587"/>
      <c r="L19" s="587"/>
      <c r="M19" s="588"/>
      <c r="N19" s="130"/>
      <c r="O19" s="713"/>
      <c r="P19" s="583" t="s">
        <v>368</v>
      </c>
      <c r="Q19" s="584"/>
      <c r="R19" s="585"/>
      <c r="S19" s="78">
        <v>510</v>
      </c>
      <c r="T19" s="78"/>
      <c r="U19" s="580" t="s">
        <v>1261</v>
      </c>
      <c r="V19" s="581"/>
      <c r="W19" s="581"/>
      <c r="X19" s="581"/>
      <c r="Y19" s="581"/>
      <c r="Z19" s="581"/>
      <c r="AA19" s="582"/>
    </row>
    <row r="20" spans="1:27" ht="12.75" customHeight="1">
      <c r="A20" s="601"/>
      <c r="B20" s="583" t="s">
        <v>369</v>
      </c>
      <c r="C20" s="584"/>
      <c r="D20" s="585"/>
      <c r="E20" s="78">
        <v>240</v>
      </c>
      <c r="F20" s="78"/>
      <c r="G20" s="580" t="s">
        <v>1224</v>
      </c>
      <c r="H20" s="581"/>
      <c r="I20" s="581"/>
      <c r="J20" s="581"/>
      <c r="K20" s="581"/>
      <c r="L20" s="581"/>
      <c r="M20" s="582"/>
      <c r="N20" s="130"/>
      <c r="O20" s="713"/>
      <c r="P20" s="583" t="s">
        <v>370</v>
      </c>
      <c r="Q20" s="584"/>
      <c r="R20" s="585"/>
      <c r="S20" s="78">
        <v>320</v>
      </c>
      <c r="T20" s="78"/>
      <c r="U20" s="580" t="s">
        <v>1262</v>
      </c>
      <c r="V20" s="581"/>
      <c r="W20" s="581"/>
      <c r="X20" s="581"/>
      <c r="Y20" s="581"/>
      <c r="Z20" s="581"/>
      <c r="AA20" s="582"/>
    </row>
    <row r="21" spans="1:27" ht="12.75" customHeight="1">
      <c r="A21" s="601"/>
      <c r="B21" s="583" t="s">
        <v>371</v>
      </c>
      <c r="C21" s="584"/>
      <c r="D21" s="585"/>
      <c r="E21" s="78">
        <v>200</v>
      </c>
      <c r="F21" s="78"/>
      <c r="G21" s="718" t="s">
        <v>1225</v>
      </c>
      <c r="H21" s="719"/>
      <c r="I21" s="719"/>
      <c r="J21" s="719"/>
      <c r="K21" s="719"/>
      <c r="L21" s="719"/>
      <c r="M21" s="720"/>
      <c r="N21" s="130"/>
      <c r="O21" s="713"/>
      <c r="P21" s="583" t="s">
        <v>372</v>
      </c>
      <c r="Q21" s="584"/>
      <c r="R21" s="585"/>
      <c r="S21" s="78">
        <v>450</v>
      </c>
      <c r="T21" s="78"/>
      <c r="U21" s="580" t="s">
        <v>1263</v>
      </c>
      <c r="V21" s="581"/>
      <c r="W21" s="581"/>
      <c r="X21" s="581"/>
      <c r="Y21" s="581"/>
      <c r="Z21" s="581"/>
      <c r="AA21" s="582"/>
    </row>
    <row r="22" spans="1:27" ht="12.75" customHeight="1">
      <c r="A22" s="601"/>
      <c r="B22" s="583" t="s">
        <v>373</v>
      </c>
      <c r="C22" s="584"/>
      <c r="D22" s="585"/>
      <c r="E22" s="78">
        <v>290</v>
      </c>
      <c r="F22" s="78"/>
      <c r="G22" s="580" t="s">
        <v>1226</v>
      </c>
      <c r="H22" s="581"/>
      <c r="I22" s="581"/>
      <c r="J22" s="581"/>
      <c r="K22" s="581"/>
      <c r="L22" s="581"/>
      <c r="M22" s="582"/>
      <c r="N22" s="130"/>
      <c r="O22" s="713"/>
      <c r="P22" s="583" t="s">
        <v>374</v>
      </c>
      <c r="Q22" s="584"/>
      <c r="R22" s="585"/>
      <c r="S22" s="78">
        <v>370</v>
      </c>
      <c r="T22" s="78"/>
      <c r="U22" s="580" t="s">
        <v>1264</v>
      </c>
      <c r="V22" s="581"/>
      <c r="W22" s="581"/>
      <c r="X22" s="581"/>
      <c r="Y22" s="581"/>
      <c r="Z22" s="581"/>
      <c r="AA22" s="582"/>
    </row>
    <row r="23" spans="1:27" ht="12.75" customHeight="1">
      <c r="A23" s="601"/>
      <c r="B23" s="583" t="s">
        <v>375</v>
      </c>
      <c r="C23" s="584"/>
      <c r="D23" s="585"/>
      <c r="E23" s="78">
        <v>440</v>
      </c>
      <c r="F23" s="78"/>
      <c r="G23" s="580" t="s">
        <v>1227</v>
      </c>
      <c r="H23" s="581"/>
      <c r="I23" s="581"/>
      <c r="J23" s="581"/>
      <c r="K23" s="581"/>
      <c r="L23" s="581"/>
      <c r="M23" s="582"/>
      <c r="N23" s="130"/>
      <c r="O23" s="713"/>
      <c r="P23" s="583" t="s">
        <v>376</v>
      </c>
      <c r="Q23" s="584"/>
      <c r="R23" s="585"/>
      <c r="S23" s="78">
        <v>400</v>
      </c>
      <c r="T23" s="78"/>
      <c r="U23" s="580" t="s">
        <v>1265</v>
      </c>
      <c r="V23" s="581"/>
      <c r="W23" s="581"/>
      <c r="X23" s="581"/>
      <c r="Y23" s="581"/>
      <c r="Z23" s="581"/>
      <c r="AA23" s="582"/>
    </row>
    <row r="24" spans="1:27" ht="12.75" customHeight="1">
      <c r="A24" s="601"/>
      <c r="B24" s="583" t="s">
        <v>377</v>
      </c>
      <c r="C24" s="584"/>
      <c r="D24" s="585"/>
      <c r="E24" s="78">
        <v>400</v>
      </c>
      <c r="F24" s="78"/>
      <c r="G24" s="580" t="s">
        <v>1228</v>
      </c>
      <c r="H24" s="581"/>
      <c r="I24" s="581"/>
      <c r="J24" s="581"/>
      <c r="K24" s="581"/>
      <c r="L24" s="581"/>
      <c r="M24" s="582"/>
      <c r="N24" s="130"/>
      <c r="O24" s="713"/>
      <c r="P24" s="583" t="s">
        <v>378</v>
      </c>
      <c r="Q24" s="584"/>
      <c r="R24" s="585"/>
      <c r="S24" s="78">
        <v>270</v>
      </c>
      <c r="T24" s="78"/>
      <c r="U24" s="580" t="s">
        <v>1266</v>
      </c>
      <c r="V24" s="581"/>
      <c r="W24" s="581"/>
      <c r="X24" s="581"/>
      <c r="Y24" s="581"/>
      <c r="Z24" s="581"/>
      <c r="AA24" s="582"/>
    </row>
    <row r="25" spans="1:27" ht="12.75" customHeight="1">
      <c r="A25" s="601"/>
      <c r="B25" s="583" t="s">
        <v>379</v>
      </c>
      <c r="C25" s="584"/>
      <c r="D25" s="585"/>
      <c r="E25" s="78">
        <v>380</v>
      </c>
      <c r="F25" s="78"/>
      <c r="G25" s="580" t="s">
        <v>1229</v>
      </c>
      <c r="H25" s="581"/>
      <c r="I25" s="581"/>
      <c r="J25" s="581"/>
      <c r="K25" s="581"/>
      <c r="L25" s="581"/>
      <c r="M25" s="582"/>
      <c r="N25" s="130"/>
      <c r="O25" s="713"/>
      <c r="P25" s="583" t="s">
        <v>380</v>
      </c>
      <c r="Q25" s="584"/>
      <c r="R25" s="585"/>
      <c r="S25" s="78">
        <v>520</v>
      </c>
      <c r="T25" s="78"/>
      <c r="U25" s="580" t="s">
        <v>1267</v>
      </c>
      <c r="V25" s="581"/>
      <c r="W25" s="581"/>
      <c r="X25" s="581"/>
      <c r="Y25" s="581"/>
      <c r="Z25" s="581"/>
      <c r="AA25" s="582"/>
    </row>
    <row r="26" spans="1:27" ht="12.75" customHeight="1">
      <c r="A26" s="601"/>
      <c r="B26" s="583" t="s">
        <v>381</v>
      </c>
      <c r="C26" s="584"/>
      <c r="D26" s="585"/>
      <c r="E26" s="78">
        <v>450</v>
      </c>
      <c r="F26" s="78"/>
      <c r="G26" s="580" t="s">
        <v>1230</v>
      </c>
      <c r="H26" s="581"/>
      <c r="I26" s="581"/>
      <c r="J26" s="581"/>
      <c r="K26" s="581"/>
      <c r="L26" s="581"/>
      <c r="M26" s="582"/>
      <c r="N26" s="130"/>
      <c r="O26" s="713"/>
      <c r="P26" s="583" t="s">
        <v>382</v>
      </c>
      <c r="Q26" s="584"/>
      <c r="R26" s="585"/>
      <c r="S26" s="78">
        <v>510</v>
      </c>
      <c r="T26" s="78"/>
      <c r="U26" s="580" t="s">
        <v>1268</v>
      </c>
      <c r="V26" s="581"/>
      <c r="W26" s="581"/>
      <c r="X26" s="581"/>
      <c r="Y26" s="581"/>
      <c r="Z26" s="581"/>
      <c r="AA26" s="582"/>
    </row>
    <row r="27" spans="1:27" ht="12.75" customHeight="1">
      <c r="A27" s="601"/>
      <c r="B27" s="583" t="s">
        <v>383</v>
      </c>
      <c r="C27" s="584"/>
      <c r="D27" s="585"/>
      <c r="E27" s="78">
        <v>320</v>
      </c>
      <c r="F27" s="78"/>
      <c r="G27" s="580" t="s">
        <v>1231</v>
      </c>
      <c r="H27" s="581"/>
      <c r="I27" s="581"/>
      <c r="J27" s="581"/>
      <c r="K27" s="581"/>
      <c r="L27" s="581"/>
      <c r="M27" s="582"/>
      <c r="N27" s="130"/>
      <c r="O27" s="713"/>
      <c r="P27" s="583" t="s">
        <v>384</v>
      </c>
      <c r="Q27" s="584"/>
      <c r="R27" s="585"/>
      <c r="S27" s="78">
        <v>420</v>
      </c>
      <c r="T27" s="78"/>
      <c r="U27" s="580" t="s">
        <v>1269</v>
      </c>
      <c r="V27" s="581"/>
      <c r="W27" s="581"/>
      <c r="X27" s="581"/>
      <c r="Y27" s="581"/>
      <c r="Z27" s="581"/>
      <c r="AA27" s="582"/>
    </row>
    <row r="28" spans="1:27" ht="12.75" customHeight="1">
      <c r="A28" s="601"/>
      <c r="B28" s="583" t="s">
        <v>385</v>
      </c>
      <c r="C28" s="584"/>
      <c r="D28" s="585"/>
      <c r="E28" s="78">
        <v>520</v>
      </c>
      <c r="F28" s="78"/>
      <c r="G28" s="580" t="s">
        <v>1232</v>
      </c>
      <c r="H28" s="581"/>
      <c r="I28" s="581"/>
      <c r="J28" s="581"/>
      <c r="K28" s="581"/>
      <c r="L28" s="581"/>
      <c r="M28" s="582"/>
      <c r="N28" s="130"/>
      <c r="O28" s="713"/>
      <c r="P28" s="583" t="s">
        <v>386</v>
      </c>
      <c r="Q28" s="584"/>
      <c r="R28" s="585"/>
      <c r="S28" s="78">
        <v>550</v>
      </c>
      <c r="T28" s="78"/>
      <c r="U28" s="580" t="s">
        <v>1270</v>
      </c>
      <c r="V28" s="581"/>
      <c r="W28" s="581"/>
      <c r="X28" s="581"/>
      <c r="Y28" s="581"/>
      <c r="Z28" s="581"/>
      <c r="AA28" s="582"/>
    </row>
    <row r="29" spans="1:27" ht="12.75" customHeight="1">
      <c r="A29" s="601"/>
      <c r="B29" s="583"/>
      <c r="C29" s="584"/>
      <c r="D29" s="585"/>
      <c r="E29" s="78"/>
      <c r="F29" s="78"/>
      <c r="G29" s="580"/>
      <c r="H29" s="581"/>
      <c r="I29" s="581"/>
      <c r="J29" s="581"/>
      <c r="K29" s="581"/>
      <c r="L29" s="581"/>
      <c r="M29" s="582"/>
      <c r="N29" s="130"/>
      <c r="O29" s="713"/>
      <c r="P29" s="594"/>
      <c r="Q29" s="595"/>
      <c r="R29" s="596"/>
      <c r="S29" s="79"/>
      <c r="T29" s="79"/>
      <c r="U29" s="459"/>
      <c r="V29" s="460"/>
      <c r="W29" s="460"/>
      <c r="X29" s="460"/>
      <c r="Y29" s="460"/>
      <c r="Z29" s="460"/>
      <c r="AA29" s="590"/>
    </row>
    <row r="30" spans="1:27" ht="12.75" customHeight="1">
      <c r="A30" s="601"/>
      <c r="B30" s="594"/>
      <c r="C30" s="595"/>
      <c r="D30" s="596"/>
      <c r="E30" s="79"/>
      <c r="F30" s="79"/>
      <c r="G30" s="459"/>
      <c r="H30" s="460"/>
      <c r="I30" s="460"/>
      <c r="J30" s="460"/>
      <c r="K30" s="460"/>
      <c r="L30" s="460"/>
      <c r="M30" s="590"/>
      <c r="N30" s="130"/>
      <c r="O30" s="714"/>
      <c r="P30" s="589" t="s">
        <v>32</v>
      </c>
      <c r="Q30" s="455"/>
      <c r="R30" s="456"/>
      <c r="S30" s="87">
        <f>SUM(S18:S29)</f>
        <v>4760</v>
      </c>
      <c r="T30" s="87">
        <f>SUM(T18:T29)</f>
        <v>0</v>
      </c>
      <c r="U30" s="597"/>
      <c r="V30" s="598"/>
      <c r="W30" s="598"/>
      <c r="X30" s="598"/>
      <c r="Y30" s="598"/>
      <c r="Z30" s="598"/>
      <c r="AA30" s="599"/>
    </row>
    <row r="31" spans="1:27" ht="12.75" customHeight="1">
      <c r="A31" s="602"/>
      <c r="B31" s="589" t="s">
        <v>32</v>
      </c>
      <c r="C31" s="455"/>
      <c r="D31" s="456"/>
      <c r="E31" s="87">
        <f>SUM(E19:E30)</f>
        <v>3480</v>
      </c>
      <c r="F31" s="87">
        <f>SUM(F19:F30)</f>
        <v>0</v>
      </c>
      <c r="G31" s="597"/>
      <c r="H31" s="598"/>
      <c r="I31" s="598"/>
      <c r="J31" s="598"/>
      <c r="K31" s="598"/>
      <c r="L31" s="598"/>
      <c r="M31" s="599"/>
      <c r="N31" s="130"/>
      <c r="O31" s="600" t="s">
        <v>387</v>
      </c>
      <c r="P31" s="606" t="s">
        <v>1564</v>
      </c>
      <c r="Q31" s="607"/>
      <c r="R31" s="608"/>
      <c r="S31" s="86">
        <v>1010</v>
      </c>
      <c r="T31" s="86"/>
      <c r="U31" s="586" t="s">
        <v>1271</v>
      </c>
      <c r="V31" s="587"/>
      <c r="W31" s="587"/>
      <c r="X31" s="587"/>
      <c r="Y31" s="587"/>
      <c r="Z31" s="587"/>
      <c r="AA31" s="588"/>
    </row>
    <row r="32" spans="1:27" ht="12.75" customHeight="1">
      <c r="A32" s="600" t="s">
        <v>388</v>
      </c>
      <c r="B32" s="606" t="s">
        <v>389</v>
      </c>
      <c r="C32" s="607"/>
      <c r="D32" s="608"/>
      <c r="E32" s="86">
        <v>500</v>
      </c>
      <c r="F32" s="86"/>
      <c r="G32" s="586" t="s">
        <v>1233</v>
      </c>
      <c r="H32" s="587"/>
      <c r="I32" s="587"/>
      <c r="J32" s="587"/>
      <c r="K32" s="587"/>
      <c r="L32" s="587"/>
      <c r="M32" s="588"/>
      <c r="N32" s="130"/>
      <c r="O32" s="713"/>
      <c r="P32" s="583" t="s">
        <v>390</v>
      </c>
      <c r="Q32" s="584"/>
      <c r="R32" s="585"/>
      <c r="S32" s="78">
        <v>180</v>
      </c>
      <c r="T32" s="78"/>
      <c r="U32" s="580" t="s">
        <v>1272</v>
      </c>
      <c r="V32" s="581"/>
      <c r="W32" s="581"/>
      <c r="X32" s="581"/>
      <c r="Y32" s="581"/>
      <c r="Z32" s="581"/>
      <c r="AA32" s="582"/>
    </row>
    <row r="33" spans="1:27" ht="12.75" customHeight="1">
      <c r="A33" s="601"/>
      <c r="B33" s="583" t="s">
        <v>391</v>
      </c>
      <c r="C33" s="584"/>
      <c r="D33" s="585"/>
      <c r="E33" s="78">
        <v>500</v>
      </c>
      <c r="F33" s="78"/>
      <c r="G33" s="580" t="s">
        <v>1234</v>
      </c>
      <c r="H33" s="581"/>
      <c r="I33" s="581"/>
      <c r="J33" s="581"/>
      <c r="K33" s="581"/>
      <c r="L33" s="581"/>
      <c r="M33" s="582"/>
      <c r="N33" s="130"/>
      <c r="O33" s="713"/>
      <c r="P33" s="583" t="s">
        <v>392</v>
      </c>
      <c r="Q33" s="584"/>
      <c r="R33" s="585"/>
      <c r="S33" s="78">
        <v>420</v>
      </c>
      <c r="T33" s="78"/>
      <c r="U33" s="580" t="s">
        <v>1273</v>
      </c>
      <c r="V33" s="581"/>
      <c r="W33" s="581"/>
      <c r="X33" s="581"/>
      <c r="Y33" s="581"/>
      <c r="Z33" s="581"/>
      <c r="AA33" s="582"/>
    </row>
    <row r="34" spans="1:27" ht="12.75" customHeight="1">
      <c r="A34" s="601"/>
      <c r="B34" s="583" t="s">
        <v>393</v>
      </c>
      <c r="C34" s="584"/>
      <c r="D34" s="585"/>
      <c r="E34" s="78">
        <v>210</v>
      </c>
      <c r="F34" s="78"/>
      <c r="G34" s="580" t="s">
        <v>1235</v>
      </c>
      <c r="H34" s="581"/>
      <c r="I34" s="581"/>
      <c r="J34" s="581"/>
      <c r="K34" s="581"/>
      <c r="L34" s="581"/>
      <c r="M34" s="582"/>
      <c r="N34" s="130"/>
      <c r="O34" s="713"/>
      <c r="P34" s="583" t="s">
        <v>394</v>
      </c>
      <c r="Q34" s="584"/>
      <c r="R34" s="585"/>
      <c r="S34" s="78">
        <v>430</v>
      </c>
      <c r="T34" s="78"/>
      <c r="U34" s="580" t="s">
        <v>1274</v>
      </c>
      <c r="V34" s="581"/>
      <c r="W34" s="581"/>
      <c r="X34" s="581"/>
      <c r="Y34" s="581"/>
      <c r="Z34" s="581"/>
      <c r="AA34" s="582"/>
    </row>
    <row r="35" spans="1:27" ht="12.75" customHeight="1">
      <c r="A35" s="601"/>
      <c r="B35" s="583" t="s">
        <v>395</v>
      </c>
      <c r="C35" s="584"/>
      <c r="D35" s="585"/>
      <c r="E35" s="78">
        <v>330</v>
      </c>
      <c r="F35" s="78"/>
      <c r="G35" s="580" t="s">
        <v>1236</v>
      </c>
      <c r="H35" s="581"/>
      <c r="I35" s="581"/>
      <c r="J35" s="581"/>
      <c r="K35" s="581"/>
      <c r="L35" s="581"/>
      <c r="M35" s="582"/>
      <c r="N35" s="130"/>
      <c r="O35" s="713"/>
      <c r="P35" s="583" t="s">
        <v>396</v>
      </c>
      <c r="Q35" s="584"/>
      <c r="R35" s="585"/>
      <c r="S35" s="78">
        <v>660</v>
      </c>
      <c r="T35" s="78"/>
      <c r="U35" s="580" t="s">
        <v>1275</v>
      </c>
      <c r="V35" s="581"/>
      <c r="W35" s="581"/>
      <c r="X35" s="581"/>
      <c r="Y35" s="581"/>
      <c r="Z35" s="581"/>
      <c r="AA35" s="582"/>
    </row>
    <row r="36" spans="1:27" ht="12.75" customHeight="1">
      <c r="A36" s="601"/>
      <c r="B36" s="583" t="s">
        <v>397</v>
      </c>
      <c r="C36" s="584"/>
      <c r="D36" s="585"/>
      <c r="E36" s="78">
        <v>80</v>
      </c>
      <c r="F36" s="78"/>
      <c r="G36" s="580" t="s">
        <v>1237</v>
      </c>
      <c r="H36" s="581"/>
      <c r="I36" s="581"/>
      <c r="J36" s="581"/>
      <c r="K36" s="581"/>
      <c r="L36" s="581"/>
      <c r="M36" s="582"/>
      <c r="N36" s="130"/>
      <c r="O36" s="713"/>
      <c r="P36" s="583" t="s">
        <v>398</v>
      </c>
      <c r="Q36" s="584"/>
      <c r="R36" s="585"/>
      <c r="S36" s="78">
        <v>410</v>
      </c>
      <c r="T36" s="78"/>
      <c r="U36" s="580" t="s">
        <v>1276</v>
      </c>
      <c r="V36" s="581"/>
      <c r="W36" s="581"/>
      <c r="X36" s="581"/>
      <c r="Y36" s="581"/>
      <c r="Z36" s="581"/>
      <c r="AA36" s="582"/>
    </row>
    <row r="37" spans="1:27" ht="12.75" customHeight="1">
      <c r="A37" s="601"/>
      <c r="B37" s="583" t="s">
        <v>399</v>
      </c>
      <c r="C37" s="584"/>
      <c r="D37" s="585"/>
      <c r="E37" s="78">
        <v>920</v>
      </c>
      <c r="F37" s="78"/>
      <c r="G37" s="580" t="s">
        <v>1238</v>
      </c>
      <c r="H37" s="581"/>
      <c r="I37" s="581"/>
      <c r="J37" s="581"/>
      <c r="K37" s="581"/>
      <c r="L37" s="581"/>
      <c r="M37" s="582"/>
      <c r="N37" s="130"/>
      <c r="O37" s="713"/>
      <c r="P37" s="583" t="s">
        <v>400</v>
      </c>
      <c r="Q37" s="584"/>
      <c r="R37" s="585"/>
      <c r="S37" s="78">
        <v>390</v>
      </c>
      <c r="T37" s="78"/>
      <c r="U37" s="580" t="s">
        <v>401</v>
      </c>
      <c r="V37" s="581"/>
      <c r="W37" s="581"/>
      <c r="X37" s="581"/>
      <c r="Y37" s="581"/>
      <c r="Z37" s="581"/>
      <c r="AA37" s="582"/>
    </row>
    <row r="38" spans="1:27" ht="12.75" customHeight="1">
      <c r="A38" s="601"/>
      <c r="B38" s="583" t="s">
        <v>402</v>
      </c>
      <c r="C38" s="584"/>
      <c r="D38" s="585"/>
      <c r="E38" s="78">
        <v>530</v>
      </c>
      <c r="F38" s="78"/>
      <c r="G38" s="580" t="s">
        <v>403</v>
      </c>
      <c r="H38" s="581"/>
      <c r="I38" s="581"/>
      <c r="J38" s="581"/>
      <c r="K38" s="581"/>
      <c r="L38" s="581"/>
      <c r="M38" s="582"/>
      <c r="N38" s="130"/>
      <c r="O38" s="713"/>
      <c r="P38" s="583"/>
      <c r="Q38" s="584"/>
      <c r="R38" s="585"/>
      <c r="S38" s="79"/>
      <c r="T38" s="79"/>
      <c r="U38" s="580"/>
      <c r="V38" s="581"/>
      <c r="W38" s="581"/>
      <c r="X38" s="581"/>
      <c r="Y38" s="581"/>
      <c r="Z38" s="581"/>
      <c r="AA38" s="582"/>
    </row>
    <row r="39" spans="1:27" ht="12.75" customHeight="1">
      <c r="A39" s="601"/>
      <c r="B39" s="583" t="s">
        <v>404</v>
      </c>
      <c r="C39" s="584"/>
      <c r="D39" s="585"/>
      <c r="E39" s="78">
        <v>720</v>
      </c>
      <c r="F39" s="78"/>
      <c r="G39" s="580" t="s">
        <v>405</v>
      </c>
      <c r="H39" s="581"/>
      <c r="I39" s="581"/>
      <c r="J39" s="581"/>
      <c r="K39" s="581"/>
      <c r="L39" s="581"/>
      <c r="M39" s="582"/>
      <c r="N39" s="130"/>
      <c r="O39" s="714"/>
      <c r="P39" s="589" t="s">
        <v>32</v>
      </c>
      <c r="Q39" s="455"/>
      <c r="R39" s="456"/>
      <c r="S39" s="87">
        <f>SUM(S31:S38)</f>
        <v>3500</v>
      </c>
      <c r="T39" s="87">
        <f>SUM(T31:T38)</f>
        <v>0</v>
      </c>
      <c r="U39" s="597"/>
      <c r="V39" s="598"/>
      <c r="W39" s="598"/>
      <c r="X39" s="598"/>
      <c r="Y39" s="598"/>
      <c r="Z39" s="598"/>
      <c r="AA39" s="599"/>
    </row>
    <row r="40" spans="1:27" ht="12.75" customHeight="1">
      <c r="A40" s="601"/>
      <c r="B40" s="583" t="s">
        <v>1565</v>
      </c>
      <c r="C40" s="584"/>
      <c r="D40" s="585"/>
      <c r="E40" s="78">
        <v>390</v>
      </c>
      <c r="F40" s="78"/>
      <c r="G40" s="580" t="s">
        <v>1239</v>
      </c>
      <c r="H40" s="581"/>
      <c r="I40" s="581"/>
      <c r="J40" s="581"/>
      <c r="K40" s="581"/>
      <c r="L40" s="581"/>
      <c r="M40" s="582"/>
      <c r="N40" s="130"/>
      <c r="O40" s="600" t="s">
        <v>406</v>
      </c>
      <c r="P40" s="606" t="s">
        <v>407</v>
      </c>
      <c r="Q40" s="607"/>
      <c r="R40" s="608"/>
      <c r="S40" s="86">
        <v>320</v>
      </c>
      <c r="T40" s="86"/>
      <c r="U40" s="586" t="s">
        <v>1277</v>
      </c>
      <c r="V40" s="587"/>
      <c r="W40" s="587"/>
      <c r="X40" s="587"/>
      <c r="Y40" s="587"/>
      <c r="Z40" s="587"/>
      <c r="AA40" s="588"/>
    </row>
    <row r="41" spans="1:27" ht="12.75" customHeight="1">
      <c r="A41" s="601"/>
      <c r="B41" s="583" t="s">
        <v>408</v>
      </c>
      <c r="C41" s="584"/>
      <c r="D41" s="585"/>
      <c r="E41" s="78">
        <v>300</v>
      </c>
      <c r="F41" s="78"/>
      <c r="G41" s="580" t="s">
        <v>1240</v>
      </c>
      <c r="H41" s="581"/>
      <c r="I41" s="581"/>
      <c r="J41" s="581"/>
      <c r="K41" s="581"/>
      <c r="L41" s="581"/>
      <c r="M41" s="582"/>
      <c r="N41" s="130"/>
      <c r="O41" s="713"/>
      <c r="P41" s="583" t="s">
        <v>409</v>
      </c>
      <c r="Q41" s="584"/>
      <c r="R41" s="585"/>
      <c r="S41" s="78">
        <v>420</v>
      </c>
      <c r="T41" s="78"/>
      <c r="U41" s="580" t="s">
        <v>1278</v>
      </c>
      <c r="V41" s="581"/>
      <c r="W41" s="581"/>
      <c r="X41" s="581"/>
      <c r="Y41" s="581"/>
      <c r="Z41" s="581"/>
      <c r="AA41" s="582"/>
    </row>
    <row r="42" spans="1:27" ht="12.75" customHeight="1">
      <c r="A42" s="601"/>
      <c r="B42" s="583" t="s">
        <v>410</v>
      </c>
      <c r="C42" s="584"/>
      <c r="D42" s="585"/>
      <c r="E42" s="78">
        <v>360</v>
      </c>
      <c r="F42" s="78"/>
      <c r="G42" s="580" t="s">
        <v>1241</v>
      </c>
      <c r="H42" s="581"/>
      <c r="I42" s="581"/>
      <c r="J42" s="581"/>
      <c r="K42" s="581"/>
      <c r="L42" s="581"/>
      <c r="M42" s="582"/>
      <c r="N42" s="130"/>
      <c r="O42" s="713"/>
      <c r="P42" s="583" t="s">
        <v>411</v>
      </c>
      <c r="Q42" s="584"/>
      <c r="R42" s="585"/>
      <c r="S42" s="78">
        <v>350</v>
      </c>
      <c r="T42" s="78"/>
      <c r="U42" s="580" t="s">
        <v>1279</v>
      </c>
      <c r="V42" s="581"/>
      <c r="W42" s="581"/>
      <c r="X42" s="581"/>
      <c r="Y42" s="581"/>
      <c r="Z42" s="581"/>
      <c r="AA42" s="582"/>
    </row>
    <row r="43" spans="1:27" ht="12.75" customHeight="1">
      <c r="A43" s="601"/>
      <c r="B43" s="583" t="s">
        <v>412</v>
      </c>
      <c r="C43" s="584"/>
      <c r="D43" s="585"/>
      <c r="E43" s="78">
        <v>220</v>
      </c>
      <c r="F43" s="78"/>
      <c r="G43" s="580" t="s">
        <v>1242</v>
      </c>
      <c r="H43" s="581"/>
      <c r="I43" s="581"/>
      <c r="J43" s="581"/>
      <c r="K43" s="581"/>
      <c r="L43" s="581"/>
      <c r="M43" s="582"/>
      <c r="N43" s="130"/>
      <c r="O43" s="713"/>
      <c r="P43" s="583" t="s">
        <v>413</v>
      </c>
      <c r="Q43" s="584"/>
      <c r="R43" s="585"/>
      <c r="S43" s="78">
        <v>420</v>
      </c>
      <c r="T43" s="78"/>
      <c r="U43" s="580" t="s">
        <v>1280</v>
      </c>
      <c r="V43" s="581"/>
      <c r="W43" s="581"/>
      <c r="X43" s="581"/>
      <c r="Y43" s="581"/>
      <c r="Z43" s="581"/>
      <c r="AA43" s="582"/>
    </row>
    <row r="44" spans="1:27" ht="12.75" customHeight="1">
      <c r="A44" s="601"/>
      <c r="B44" s="583" t="s">
        <v>414</v>
      </c>
      <c r="C44" s="584"/>
      <c r="D44" s="585"/>
      <c r="E44" s="78">
        <v>350</v>
      </c>
      <c r="F44" s="78"/>
      <c r="G44" s="580" t="s">
        <v>1243</v>
      </c>
      <c r="H44" s="581"/>
      <c r="I44" s="581"/>
      <c r="J44" s="581"/>
      <c r="K44" s="581"/>
      <c r="L44" s="581"/>
      <c r="M44" s="582"/>
      <c r="N44" s="130"/>
      <c r="O44" s="713"/>
      <c r="P44" s="583" t="s">
        <v>415</v>
      </c>
      <c r="Q44" s="584"/>
      <c r="R44" s="585"/>
      <c r="S44" s="78">
        <v>170</v>
      </c>
      <c r="T44" s="78"/>
      <c r="U44" s="580" t="s">
        <v>1281</v>
      </c>
      <c r="V44" s="581"/>
      <c r="W44" s="581"/>
      <c r="X44" s="581"/>
      <c r="Y44" s="581"/>
      <c r="Z44" s="581"/>
      <c r="AA44" s="582"/>
    </row>
    <row r="45" spans="1:27" ht="12.75" customHeight="1">
      <c r="A45" s="601"/>
      <c r="B45" s="594"/>
      <c r="C45" s="595"/>
      <c r="D45" s="596"/>
      <c r="E45" s="79"/>
      <c r="F45" s="79"/>
      <c r="G45" s="459"/>
      <c r="H45" s="460"/>
      <c r="I45" s="460"/>
      <c r="J45" s="460"/>
      <c r="K45" s="460"/>
      <c r="L45" s="460"/>
      <c r="M45" s="590"/>
      <c r="N45" s="130"/>
      <c r="O45" s="713"/>
      <c r="P45" s="583" t="s">
        <v>416</v>
      </c>
      <c r="Q45" s="584"/>
      <c r="R45" s="585"/>
      <c r="S45" s="78">
        <v>400</v>
      </c>
      <c r="T45" s="78"/>
      <c r="U45" s="580" t="s">
        <v>1282</v>
      </c>
      <c r="V45" s="581"/>
      <c r="W45" s="581"/>
      <c r="X45" s="581"/>
      <c r="Y45" s="581"/>
      <c r="Z45" s="581"/>
      <c r="AA45" s="582"/>
    </row>
    <row r="46" spans="1:27" ht="12.75" customHeight="1">
      <c r="A46" s="602"/>
      <c r="B46" s="589" t="s">
        <v>32</v>
      </c>
      <c r="C46" s="455"/>
      <c r="D46" s="684"/>
      <c r="E46" s="87">
        <f>SUM(E32:E45)</f>
        <v>5410</v>
      </c>
      <c r="F46" s="87">
        <f>SUM(F32:F45)</f>
        <v>0</v>
      </c>
      <c r="G46" s="597"/>
      <c r="H46" s="598"/>
      <c r="I46" s="598"/>
      <c r="J46" s="598"/>
      <c r="K46" s="598"/>
      <c r="L46" s="598"/>
      <c r="M46" s="599"/>
      <c r="N46" s="130"/>
      <c r="O46" s="713"/>
      <c r="P46" s="583" t="s">
        <v>417</v>
      </c>
      <c r="Q46" s="584"/>
      <c r="R46" s="585"/>
      <c r="S46" s="78">
        <v>270</v>
      </c>
      <c r="T46" s="78"/>
      <c r="U46" s="580" t="s">
        <v>1283</v>
      </c>
      <c r="V46" s="581"/>
      <c r="W46" s="581"/>
      <c r="X46" s="581"/>
      <c r="Y46" s="581"/>
      <c r="Z46" s="581"/>
      <c r="AA46" s="582"/>
    </row>
    <row r="47" spans="1:27" ht="12.75" customHeight="1">
      <c r="A47" s="600" t="s">
        <v>418</v>
      </c>
      <c r="B47" s="606" t="s">
        <v>1566</v>
      </c>
      <c r="C47" s="607"/>
      <c r="D47" s="608"/>
      <c r="E47" s="86">
        <v>360</v>
      </c>
      <c r="F47" s="86"/>
      <c r="G47" s="586" t="s">
        <v>419</v>
      </c>
      <c r="H47" s="587"/>
      <c r="I47" s="587"/>
      <c r="J47" s="587"/>
      <c r="K47" s="587"/>
      <c r="L47" s="587"/>
      <c r="M47" s="588"/>
      <c r="N47" s="130"/>
      <c r="O47" s="713"/>
      <c r="P47" s="583" t="s">
        <v>420</v>
      </c>
      <c r="Q47" s="584"/>
      <c r="R47" s="585"/>
      <c r="S47" s="78">
        <v>360</v>
      </c>
      <c r="T47" s="78"/>
      <c r="U47" s="580" t="s">
        <v>1284</v>
      </c>
      <c r="V47" s="581"/>
      <c r="W47" s="581"/>
      <c r="X47" s="581"/>
      <c r="Y47" s="581"/>
      <c r="Z47" s="581"/>
      <c r="AA47" s="582"/>
    </row>
    <row r="48" spans="1:27" ht="12.75" customHeight="1">
      <c r="A48" s="601"/>
      <c r="B48" s="583" t="s">
        <v>1567</v>
      </c>
      <c r="C48" s="584"/>
      <c r="D48" s="585"/>
      <c r="E48" s="78">
        <v>540</v>
      </c>
      <c r="F48" s="78"/>
      <c r="G48" s="580" t="s">
        <v>1244</v>
      </c>
      <c r="H48" s="581"/>
      <c r="I48" s="581"/>
      <c r="J48" s="581"/>
      <c r="K48" s="581"/>
      <c r="L48" s="581"/>
      <c r="M48" s="582"/>
      <c r="N48" s="130"/>
      <c r="O48" s="713"/>
      <c r="P48" s="583" t="s">
        <v>421</v>
      </c>
      <c r="Q48" s="584"/>
      <c r="R48" s="585"/>
      <c r="S48" s="78">
        <v>530</v>
      </c>
      <c r="T48" s="78"/>
      <c r="U48" s="580" t="s">
        <v>1285</v>
      </c>
      <c r="V48" s="581"/>
      <c r="W48" s="581"/>
      <c r="X48" s="581"/>
      <c r="Y48" s="581"/>
      <c r="Z48" s="581"/>
      <c r="AA48" s="582"/>
    </row>
    <row r="49" spans="1:27" ht="12.75" customHeight="1">
      <c r="A49" s="601"/>
      <c r="B49" s="583" t="s">
        <v>1568</v>
      </c>
      <c r="C49" s="584"/>
      <c r="D49" s="585"/>
      <c r="E49" s="78">
        <v>400</v>
      </c>
      <c r="F49" s="78"/>
      <c r="G49" s="580" t="s">
        <v>1245</v>
      </c>
      <c r="H49" s="581"/>
      <c r="I49" s="581"/>
      <c r="J49" s="581"/>
      <c r="K49" s="581"/>
      <c r="L49" s="581"/>
      <c r="M49" s="582"/>
      <c r="N49" s="130"/>
      <c r="O49" s="713"/>
      <c r="P49" s="583" t="s">
        <v>422</v>
      </c>
      <c r="Q49" s="584"/>
      <c r="R49" s="585"/>
      <c r="S49" s="78">
        <v>290</v>
      </c>
      <c r="T49" s="94"/>
      <c r="U49" s="580" t="s">
        <v>1286</v>
      </c>
      <c r="V49" s="581"/>
      <c r="W49" s="581"/>
      <c r="X49" s="581"/>
      <c r="Y49" s="581"/>
      <c r="Z49" s="581"/>
      <c r="AA49" s="582"/>
    </row>
    <row r="50" spans="1:27" ht="12.75" customHeight="1">
      <c r="A50" s="601"/>
      <c r="B50" s="583" t="s">
        <v>423</v>
      </c>
      <c r="C50" s="584"/>
      <c r="D50" s="585"/>
      <c r="E50" s="78">
        <v>310</v>
      </c>
      <c r="F50" s="78"/>
      <c r="G50" s="580" t="s">
        <v>424</v>
      </c>
      <c r="H50" s="581"/>
      <c r="I50" s="581"/>
      <c r="J50" s="581"/>
      <c r="K50" s="581"/>
      <c r="L50" s="581"/>
      <c r="M50" s="582"/>
      <c r="N50" s="130"/>
      <c r="O50" s="713"/>
      <c r="P50" s="583" t="s">
        <v>425</v>
      </c>
      <c r="Q50" s="584"/>
      <c r="R50" s="585"/>
      <c r="S50" s="78">
        <v>290</v>
      </c>
      <c r="T50" s="94"/>
      <c r="U50" s="580" t="s">
        <v>1287</v>
      </c>
      <c r="V50" s="581"/>
      <c r="W50" s="581"/>
      <c r="X50" s="581"/>
      <c r="Y50" s="581"/>
      <c r="Z50" s="581"/>
      <c r="AA50" s="582"/>
    </row>
    <row r="51" spans="1:27" ht="12.75" customHeight="1">
      <c r="A51" s="601"/>
      <c r="B51" s="583" t="s">
        <v>426</v>
      </c>
      <c r="C51" s="584"/>
      <c r="D51" s="585"/>
      <c r="E51" s="78">
        <v>360</v>
      </c>
      <c r="F51" s="78"/>
      <c r="G51" s="580" t="s">
        <v>1246</v>
      </c>
      <c r="H51" s="581"/>
      <c r="I51" s="581"/>
      <c r="J51" s="581"/>
      <c r="K51" s="581"/>
      <c r="L51" s="581"/>
      <c r="M51" s="582"/>
      <c r="N51" s="130"/>
      <c r="O51" s="713"/>
      <c r="P51" s="583" t="s">
        <v>427</v>
      </c>
      <c r="Q51" s="584"/>
      <c r="R51" s="585"/>
      <c r="S51" s="78">
        <v>250</v>
      </c>
      <c r="T51" s="94"/>
      <c r="U51" s="580" t="s">
        <v>1288</v>
      </c>
      <c r="V51" s="581"/>
      <c r="W51" s="581"/>
      <c r="X51" s="581"/>
      <c r="Y51" s="581"/>
      <c r="Z51" s="581"/>
      <c r="AA51" s="582"/>
    </row>
    <row r="52" spans="1:27" ht="12.75" customHeight="1">
      <c r="A52" s="601"/>
      <c r="B52" s="583" t="s">
        <v>428</v>
      </c>
      <c r="C52" s="584"/>
      <c r="D52" s="585"/>
      <c r="E52" s="78">
        <v>360</v>
      </c>
      <c r="F52" s="78"/>
      <c r="G52" s="580" t="s">
        <v>1247</v>
      </c>
      <c r="H52" s="581"/>
      <c r="I52" s="581"/>
      <c r="J52" s="581"/>
      <c r="K52" s="581"/>
      <c r="L52" s="581"/>
      <c r="M52" s="582"/>
      <c r="N52" s="130"/>
      <c r="O52" s="713"/>
      <c r="P52" s="583" t="s">
        <v>429</v>
      </c>
      <c r="Q52" s="584"/>
      <c r="R52" s="585"/>
      <c r="S52" s="78">
        <v>500</v>
      </c>
      <c r="T52" s="78"/>
      <c r="U52" s="580" t="s">
        <v>1289</v>
      </c>
      <c r="V52" s="581"/>
      <c r="W52" s="581"/>
      <c r="X52" s="581"/>
      <c r="Y52" s="581"/>
      <c r="Z52" s="581"/>
      <c r="AA52" s="582"/>
    </row>
    <row r="53" spans="1:27" ht="12.75" customHeight="1">
      <c r="A53" s="601"/>
      <c r="B53" s="583" t="s">
        <v>430</v>
      </c>
      <c r="C53" s="584"/>
      <c r="D53" s="585"/>
      <c r="E53" s="78">
        <v>570</v>
      </c>
      <c r="F53" s="78"/>
      <c r="G53" s="580" t="s">
        <v>1248</v>
      </c>
      <c r="H53" s="581"/>
      <c r="I53" s="581"/>
      <c r="J53" s="581"/>
      <c r="K53" s="581"/>
      <c r="L53" s="581"/>
      <c r="M53" s="582"/>
      <c r="N53" s="130"/>
      <c r="O53" s="713"/>
      <c r="P53" s="710"/>
      <c r="Q53" s="711"/>
      <c r="R53" s="712"/>
      <c r="S53" s="81"/>
      <c r="T53" s="81"/>
      <c r="U53" s="459"/>
      <c r="V53" s="460"/>
      <c r="W53" s="460"/>
      <c r="X53" s="460"/>
      <c r="Y53" s="460"/>
      <c r="Z53" s="460"/>
      <c r="AA53" s="590"/>
    </row>
    <row r="54" spans="1:27" ht="12.75" customHeight="1">
      <c r="A54" s="601"/>
      <c r="B54" s="583" t="s">
        <v>431</v>
      </c>
      <c r="C54" s="584"/>
      <c r="D54" s="585"/>
      <c r="E54" s="78">
        <v>290</v>
      </c>
      <c r="F54" s="78"/>
      <c r="G54" s="580" t="s">
        <v>1249</v>
      </c>
      <c r="H54" s="581"/>
      <c r="I54" s="581"/>
      <c r="J54" s="581"/>
      <c r="K54" s="581"/>
      <c r="L54" s="581"/>
      <c r="M54" s="582"/>
      <c r="N54" s="130"/>
      <c r="O54" s="714"/>
      <c r="P54" s="589" t="s">
        <v>32</v>
      </c>
      <c r="Q54" s="455"/>
      <c r="R54" s="456"/>
      <c r="S54" s="87">
        <f>SUM(S40:S53)</f>
        <v>4570</v>
      </c>
      <c r="T54" s="87">
        <f>SUM(T40:T53)</f>
        <v>0</v>
      </c>
      <c r="U54" s="597"/>
      <c r="V54" s="598"/>
      <c r="W54" s="598"/>
      <c r="X54" s="598"/>
      <c r="Y54" s="598"/>
      <c r="Z54" s="598"/>
      <c r="AA54" s="599"/>
    </row>
    <row r="55" spans="1:20" ht="12.75" customHeight="1">
      <c r="A55" s="601"/>
      <c r="B55" s="583" t="s">
        <v>432</v>
      </c>
      <c r="C55" s="584"/>
      <c r="D55" s="585"/>
      <c r="E55" s="78">
        <v>590</v>
      </c>
      <c r="F55" s="78"/>
      <c r="G55" s="580" t="s">
        <v>1250</v>
      </c>
      <c r="H55" s="581"/>
      <c r="I55" s="581"/>
      <c r="J55" s="581"/>
      <c r="K55" s="581"/>
      <c r="L55" s="581"/>
      <c r="M55" s="582"/>
      <c r="N55" s="130"/>
      <c r="T55" s="61"/>
    </row>
    <row r="56" spans="1:20" ht="12.75" customHeight="1">
      <c r="A56" s="601"/>
      <c r="B56" s="594"/>
      <c r="C56" s="595"/>
      <c r="D56" s="596"/>
      <c r="E56" s="79"/>
      <c r="F56" s="79"/>
      <c r="G56" s="459"/>
      <c r="H56" s="460"/>
      <c r="I56" s="460"/>
      <c r="J56" s="460"/>
      <c r="K56" s="460"/>
      <c r="L56" s="460"/>
      <c r="M56" s="590"/>
      <c r="N56" s="130"/>
      <c r="T56" s="61"/>
    </row>
    <row r="57" spans="1:20" ht="12.75" customHeight="1">
      <c r="A57" s="602"/>
      <c r="B57" s="589" t="s">
        <v>32</v>
      </c>
      <c r="C57" s="455"/>
      <c r="D57" s="684"/>
      <c r="E57" s="87">
        <f>SUM(E47:E56)</f>
        <v>3780</v>
      </c>
      <c r="F57" s="87">
        <f>SUM(F47:F56)</f>
        <v>0</v>
      </c>
      <c r="G57" s="597"/>
      <c r="H57" s="598"/>
      <c r="I57" s="598"/>
      <c r="J57" s="598"/>
      <c r="K57" s="598"/>
      <c r="L57" s="598"/>
      <c r="M57" s="599"/>
      <c r="N57" s="130"/>
      <c r="O57" s="668" t="s">
        <v>433</v>
      </c>
      <c r="P57" s="669"/>
      <c r="Q57" s="669"/>
      <c r="R57" s="670"/>
      <c r="S57" s="98">
        <f>SUM(E18,E31,E46,E57,S17,S30,S39,S54)</f>
        <v>33070</v>
      </c>
      <c r="T57" s="116">
        <f>SUM(F18,F31,F46,F57,T17,T30,T39,T54)</f>
        <v>0</v>
      </c>
    </row>
    <row r="58" spans="14:20" ht="12.75" customHeight="1">
      <c r="N58" s="130">
        <f aca="true" t="shared" si="0" ref="N58:N65">E58-F58</f>
        <v>0</v>
      </c>
      <c r="T58" s="61"/>
    </row>
    <row r="59" spans="14:20" ht="12.75" customHeight="1">
      <c r="N59" s="130">
        <f t="shared" si="0"/>
        <v>0</v>
      </c>
      <c r="O59" s="668" t="s">
        <v>434</v>
      </c>
      <c r="P59" s="669"/>
      <c r="Q59" s="669"/>
      <c r="R59" s="670"/>
      <c r="S59" s="98">
        <f>'小倉南区①'!S65+'小倉南区②'!S57</f>
        <v>78450</v>
      </c>
      <c r="T59" s="116">
        <f>'小倉南区①'!T65+'小倉南区②'!T57</f>
        <v>0</v>
      </c>
    </row>
    <row r="60" spans="14:20" ht="12.75" customHeight="1">
      <c r="N60" s="130">
        <f t="shared" si="0"/>
        <v>0</v>
      </c>
      <c r="T60" s="43"/>
    </row>
    <row r="61" spans="14:20" ht="12.75" customHeight="1">
      <c r="N61" s="130">
        <f t="shared" si="0"/>
        <v>0</v>
      </c>
      <c r="T61" s="26"/>
    </row>
    <row r="62" spans="14:20" ht="12.75" customHeight="1">
      <c r="N62" s="130">
        <f t="shared" si="0"/>
        <v>0</v>
      </c>
      <c r="T62" s="26"/>
    </row>
    <row r="63" spans="14:20" ht="12.75" customHeight="1">
      <c r="N63" s="130">
        <f t="shared" si="0"/>
        <v>0</v>
      </c>
      <c r="T63" s="26"/>
    </row>
    <row r="64" ht="12.75" customHeight="1">
      <c r="N64" s="130">
        <f t="shared" si="0"/>
        <v>0</v>
      </c>
    </row>
    <row r="65" ht="12.75" customHeight="1">
      <c r="N65" s="130">
        <f t="shared" si="0"/>
        <v>0</v>
      </c>
    </row>
    <row r="66" spans="1:27" ht="12.75" customHeight="1">
      <c r="A66" s="649" t="s">
        <v>948</v>
      </c>
      <c r="B66" s="649"/>
      <c r="C66" s="649"/>
      <c r="D66" s="649"/>
      <c r="E66" s="649"/>
      <c r="F66" s="649"/>
      <c r="G66" s="649"/>
      <c r="H66" s="649"/>
      <c r="I66" s="649"/>
      <c r="J66" s="649"/>
      <c r="K66" s="649"/>
      <c r="L66" s="649"/>
      <c r="M66" s="649"/>
      <c r="N66" s="649"/>
      <c r="O66" s="649"/>
      <c r="P66" s="649"/>
      <c r="Q66" s="649"/>
      <c r="R66" s="649"/>
      <c r="S66" s="649"/>
      <c r="T66" s="649"/>
      <c r="U66" s="649"/>
      <c r="V66" s="649"/>
      <c r="W66" s="649"/>
      <c r="X66" s="649"/>
      <c r="Y66" s="649"/>
      <c r="Z66" s="649"/>
      <c r="AA66" s="649"/>
    </row>
  </sheetData>
  <sheetProtection/>
  <mergeCells count="233">
    <mergeCell ref="X1:AA1"/>
    <mergeCell ref="D1:W1"/>
    <mergeCell ref="A66:AA66"/>
    <mergeCell ref="G23:M23"/>
    <mergeCell ref="G22:M22"/>
    <mergeCell ref="G25:M25"/>
    <mergeCell ref="B27:D27"/>
    <mergeCell ref="B30:D30"/>
    <mergeCell ref="G26:M26"/>
    <mergeCell ref="B37:D37"/>
    <mergeCell ref="A1:C1"/>
    <mergeCell ref="B19:D19"/>
    <mergeCell ref="B31:D31"/>
    <mergeCell ref="B28:D28"/>
    <mergeCell ref="B29:D29"/>
    <mergeCell ref="A32:A46"/>
    <mergeCell ref="B24:D24"/>
    <mergeCell ref="B23:D23"/>
    <mergeCell ref="B34:D34"/>
    <mergeCell ref="B35:D35"/>
    <mergeCell ref="B46:D46"/>
    <mergeCell ref="B43:D43"/>
    <mergeCell ref="B32:D32"/>
    <mergeCell ref="B33:D33"/>
    <mergeCell ref="B41:D41"/>
    <mergeCell ref="B40:D40"/>
    <mergeCell ref="A19:A31"/>
    <mergeCell ref="G29:M29"/>
    <mergeCell ref="O18:O30"/>
    <mergeCell ref="G28:M28"/>
    <mergeCell ref="B16:D16"/>
    <mergeCell ref="B14:D14"/>
    <mergeCell ref="B22:D22"/>
    <mergeCell ref="B25:D25"/>
    <mergeCell ref="B26:D26"/>
    <mergeCell ref="B20:D20"/>
    <mergeCell ref="B15:D15"/>
    <mergeCell ref="B17:D17"/>
    <mergeCell ref="B21:D21"/>
    <mergeCell ref="P19:R19"/>
    <mergeCell ref="B18:D18"/>
    <mergeCell ref="P15:R15"/>
    <mergeCell ref="G21:M21"/>
    <mergeCell ref="G20:M20"/>
    <mergeCell ref="G15:M15"/>
    <mergeCell ref="P18:R18"/>
    <mergeCell ref="B7:D7"/>
    <mergeCell ref="G7:M7"/>
    <mergeCell ref="U10:AA10"/>
    <mergeCell ref="B10:D10"/>
    <mergeCell ref="P11:R11"/>
    <mergeCell ref="P10:R10"/>
    <mergeCell ref="P8:R8"/>
    <mergeCell ref="B8:D8"/>
    <mergeCell ref="B11:D11"/>
    <mergeCell ref="A6:A18"/>
    <mergeCell ref="B6:D6"/>
    <mergeCell ref="B9:D9"/>
    <mergeCell ref="P13:R13"/>
    <mergeCell ref="P17:R17"/>
    <mergeCell ref="G18:M18"/>
    <mergeCell ref="G8:M8"/>
    <mergeCell ref="B13:D13"/>
    <mergeCell ref="B12:D12"/>
    <mergeCell ref="O6:O17"/>
    <mergeCell ref="D2:E2"/>
    <mergeCell ref="F2:G2"/>
    <mergeCell ref="A4:S4"/>
    <mergeCell ref="A2:C2"/>
    <mergeCell ref="B5:D5"/>
    <mergeCell ref="D3:S3"/>
    <mergeCell ref="A3:C3"/>
    <mergeCell ref="G5:M5"/>
    <mergeCell ref="H2:I2"/>
    <mergeCell ref="K2:M2"/>
    <mergeCell ref="U2:AA2"/>
    <mergeCell ref="P2:Q2"/>
    <mergeCell ref="U6:AA6"/>
    <mergeCell ref="U5:AA5"/>
    <mergeCell ref="X4:Z4"/>
    <mergeCell ref="U4:V4"/>
    <mergeCell ref="U3:Z3"/>
    <mergeCell ref="P5:R5"/>
    <mergeCell ref="U14:AA14"/>
    <mergeCell ref="U13:AA13"/>
    <mergeCell ref="P12:R12"/>
    <mergeCell ref="P14:R14"/>
    <mergeCell ref="P7:R7"/>
    <mergeCell ref="U7:AA7"/>
    <mergeCell ref="U8:AA8"/>
    <mergeCell ref="U9:AA9"/>
    <mergeCell ref="U12:AA12"/>
    <mergeCell ref="U11:AA11"/>
    <mergeCell ref="G13:M13"/>
    <mergeCell ref="P9:R9"/>
    <mergeCell ref="G11:M11"/>
    <mergeCell ref="G12:M12"/>
    <mergeCell ref="G14:M14"/>
    <mergeCell ref="G10:M10"/>
    <mergeCell ref="G17:M17"/>
    <mergeCell ref="P6:R6"/>
    <mergeCell ref="G6:M6"/>
    <mergeCell ref="P28:R28"/>
    <mergeCell ref="P16:R16"/>
    <mergeCell ref="P23:R23"/>
    <mergeCell ref="P24:R24"/>
    <mergeCell ref="G9:M9"/>
    <mergeCell ref="G16:M16"/>
    <mergeCell ref="P26:R26"/>
    <mergeCell ref="U18:AA18"/>
    <mergeCell ref="U19:AA19"/>
    <mergeCell ref="U20:AA20"/>
    <mergeCell ref="P21:R21"/>
    <mergeCell ref="U22:AA22"/>
    <mergeCell ref="U15:AA15"/>
    <mergeCell ref="U16:AA16"/>
    <mergeCell ref="U17:AA17"/>
    <mergeCell ref="P20:R20"/>
    <mergeCell ref="P22:R22"/>
    <mergeCell ref="A47:A57"/>
    <mergeCell ref="G52:M52"/>
    <mergeCell ref="G50:M50"/>
    <mergeCell ref="G49:M49"/>
    <mergeCell ref="G48:M48"/>
    <mergeCell ref="U21:AA21"/>
    <mergeCell ref="G38:M38"/>
    <mergeCell ref="G35:M35"/>
    <mergeCell ref="G37:M37"/>
    <mergeCell ref="B48:D48"/>
    <mergeCell ref="B51:D51"/>
    <mergeCell ref="B49:D49"/>
    <mergeCell ref="G51:M51"/>
    <mergeCell ref="G55:M55"/>
    <mergeCell ref="B52:D52"/>
    <mergeCell ref="G19:M19"/>
    <mergeCell ref="G31:M31"/>
    <mergeCell ref="G24:M24"/>
    <mergeCell ref="G27:M27"/>
    <mergeCell ref="B44:D44"/>
    <mergeCell ref="G46:M46"/>
    <mergeCell ref="B42:D42"/>
    <mergeCell ref="B47:D47"/>
    <mergeCell ref="B36:D36"/>
    <mergeCell ref="G33:M33"/>
    <mergeCell ref="G34:M34"/>
    <mergeCell ref="G40:M40"/>
    <mergeCell ref="B38:D38"/>
    <mergeCell ref="B39:D39"/>
    <mergeCell ref="B45:D45"/>
    <mergeCell ref="B50:D50"/>
    <mergeCell ref="G43:M43"/>
    <mergeCell ref="P34:R34"/>
    <mergeCell ref="P40:R40"/>
    <mergeCell ref="G41:M41"/>
    <mergeCell ref="P45:R45"/>
    <mergeCell ref="O31:O39"/>
    <mergeCell ref="G36:M36"/>
    <mergeCell ref="G32:M32"/>
    <mergeCell ref="G39:M39"/>
    <mergeCell ref="P25:R25"/>
    <mergeCell ref="P41:R41"/>
    <mergeCell ref="P36:R36"/>
    <mergeCell ref="P27:R27"/>
    <mergeCell ref="G44:M44"/>
    <mergeCell ref="G42:M42"/>
    <mergeCell ref="G30:M30"/>
    <mergeCell ref="P44:R44"/>
    <mergeCell ref="P42:R42"/>
    <mergeCell ref="P43:R43"/>
    <mergeCell ref="P37:R37"/>
    <mergeCell ref="P48:R48"/>
    <mergeCell ref="P35:R35"/>
    <mergeCell ref="P39:R39"/>
    <mergeCell ref="P38:R38"/>
    <mergeCell ref="P51:R51"/>
    <mergeCell ref="G53:M53"/>
    <mergeCell ref="P53:R53"/>
    <mergeCell ref="P50:R50"/>
    <mergeCell ref="P52:R52"/>
    <mergeCell ref="P49:R49"/>
    <mergeCell ref="O40:O54"/>
    <mergeCell ref="P46:R46"/>
    <mergeCell ref="G45:M45"/>
    <mergeCell ref="P47:R47"/>
    <mergeCell ref="G47:M47"/>
    <mergeCell ref="U53:AA53"/>
    <mergeCell ref="U48:AA48"/>
    <mergeCell ref="U49:AA49"/>
    <mergeCell ref="U51:AA51"/>
    <mergeCell ref="O59:R59"/>
    <mergeCell ref="B55:D55"/>
    <mergeCell ref="B54:D54"/>
    <mergeCell ref="B56:D56"/>
    <mergeCell ref="B57:D57"/>
    <mergeCell ref="B53:D53"/>
    <mergeCell ref="G56:M56"/>
    <mergeCell ref="G57:M57"/>
    <mergeCell ref="P54:R54"/>
    <mergeCell ref="O57:R57"/>
    <mergeCell ref="U43:AA43"/>
    <mergeCell ref="U44:AA44"/>
    <mergeCell ref="U47:AA47"/>
    <mergeCell ref="U50:AA50"/>
    <mergeCell ref="U54:AA54"/>
    <mergeCell ref="G54:M54"/>
    <mergeCell ref="U45:AA45"/>
    <mergeCell ref="U46:AA46"/>
    <mergeCell ref="U52:AA52"/>
    <mergeCell ref="U34:AA34"/>
    <mergeCell ref="U38:AA38"/>
    <mergeCell ref="U42:AA42"/>
    <mergeCell ref="U40:AA40"/>
    <mergeCell ref="U39:AA39"/>
    <mergeCell ref="U41:AA41"/>
    <mergeCell ref="U37:AA37"/>
    <mergeCell ref="U35:AA35"/>
    <mergeCell ref="U36:AA36"/>
    <mergeCell ref="U33:AA33"/>
    <mergeCell ref="U29:AA29"/>
    <mergeCell ref="U32:AA32"/>
    <mergeCell ref="P29:R29"/>
    <mergeCell ref="P31:R31"/>
    <mergeCell ref="P30:R30"/>
    <mergeCell ref="P32:R32"/>
    <mergeCell ref="P33:R33"/>
    <mergeCell ref="U23:AA23"/>
    <mergeCell ref="U24:AA24"/>
    <mergeCell ref="U27:AA27"/>
    <mergeCell ref="U26:AA26"/>
    <mergeCell ref="U31:AA31"/>
    <mergeCell ref="U28:AA28"/>
    <mergeCell ref="U30:AA30"/>
    <mergeCell ref="U25:AA25"/>
  </mergeCells>
  <conditionalFormatting sqref="F6:F57">
    <cfRule type="cellIs" priority="2" dxfId="18" operator="greaterThan" stopIfTrue="1">
      <formula>E6</formula>
    </cfRule>
  </conditionalFormatting>
  <conditionalFormatting sqref="T6:T59">
    <cfRule type="cellIs" priority="1" dxfId="18" operator="greaterThan" stopIfTrue="1">
      <formula>S6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AJ72"/>
  <sheetViews>
    <sheetView showZeros="0" zoomScaleSheetLayoutView="100" zoomScalePageLayoutView="0" workbookViewId="0" topLeftCell="A1">
      <selection activeCell="A3" sqref="A3:C3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5" width="3.09765625" style="0" customWidth="1"/>
    <col min="36" max="16384" width="3.09765625" style="3" customWidth="1"/>
  </cols>
  <sheetData>
    <row r="1" spans="1:27" s="1" customFormat="1" ht="14.25">
      <c r="A1" s="632" t="s">
        <v>1569</v>
      </c>
      <c r="B1" s="633"/>
      <c r="C1" s="633"/>
      <c r="D1" s="741" t="s">
        <v>435</v>
      </c>
      <c r="E1" s="742"/>
      <c r="F1" s="709" t="s">
        <v>1570</v>
      </c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2">
        <f>'申込書'!$A$1</f>
        <v>43435</v>
      </c>
      <c r="Y1" s="652"/>
      <c r="Z1" s="652"/>
      <c r="AA1" s="653"/>
    </row>
    <row r="2" spans="1:27" ht="20.25" customHeight="1">
      <c r="A2" s="635" t="s">
        <v>1712</v>
      </c>
      <c r="B2" s="636"/>
      <c r="C2" s="637"/>
      <c r="D2" s="628">
        <f>'申込書'!$A$3</f>
        <v>2018</v>
      </c>
      <c r="E2" s="629"/>
      <c r="F2" s="631">
        <f>'申込書'!$J$4</f>
        <v>43432</v>
      </c>
      <c r="G2" s="631"/>
      <c r="H2" s="645" t="str">
        <f>'申込書'!$L$4</f>
        <v>（水）</v>
      </c>
      <c r="I2" s="645"/>
      <c r="J2" s="135" t="s">
        <v>805</v>
      </c>
      <c r="K2" s="619">
        <f>'申込書'!$N$4</f>
        <v>43434</v>
      </c>
      <c r="L2" s="619"/>
      <c r="M2" s="619"/>
      <c r="N2" s="136" t="str">
        <f>'申込書'!$P$4</f>
        <v>（金）</v>
      </c>
      <c r="O2" s="137" t="s">
        <v>806</v>
      </c>
      <c r="P2" s="630">
        <f>'申込書'!$C$4</f>
        <v>43435</v>
      </c>
      <c r="Q2" s="630"/>
      <c r="R2" s="2" t="s">
        <v>831</v>
      </c>
      <c r="S2" s="138" t="s">
        <v>832</v>
      </c>
      <c r="T2" s="111" t="s">
        <v>833</v>
      </c>
      <c r="U2" s="620">
        <f>'申込書'!$C$7</f>
        <v>0</v>
      </c>
      <c r="V2" s="621"/>
      <c r="W2" s="621"/>
      <c r="X2" s="621"/>
      <c r="Y2" s="621"/>
      <c r="Z2" s="621"/>
      <c r="AA2" s="622"/>
    </row>
    <row r="3" spans="1:27" ht="20.25" customHeight="1">
      <c r="A3" s="638" t="s">
        <v>1709</v>
      </c>
      <c r="B3" s="639"/>
      <c r="C3" s="640"/>
      <c r="D3" s="641">
        <f>'申込書'!$C$5</f>
        <v>0</v>
      </c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3"/>
      <c r="T3" s="111" t="s">
        <v>1880</v>
      </c>
      <c r="U3" s="625">
        <f>'集計表'!$N$102</f>
        <v>0</v>
      </c>
      <c r="V3" s="625"/>
      <c r="W3" s="625"/>
      <c r="X3" s="625"/>
      <c r="Y3" s="625"/>
      <c r="Z3" s="625"/>
      <c r="AA3" s="4" t="s">
        <v>1714</v>
      </c>
    </row>
    <row r="4" spans="1:27" ht="13.5">
      <c r="A4" s="644" t="s">
        <v>1875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84"/>
      <c r="U4" s="598" t="s">
        <v>22</v>
      </c>
      <c r="V4" s="598"/>
      <c r="W4" s="19" t="s">
        <v>1571</v>
      </c>
      <c r="X4" s="674">
        <f>SUM(F65,T50)</f>
        <v>0</v>
      </c>
      <c r="Y4" s="598"/>
      <c r="Z4" s="598"/>
      <c r="AA4" s="3" t="s">
        <v>1572</v>
      </c>
    </row>
    <row r="5" spans="1:27" ht="12.75" customHeight="1">
      <c r="A5" s="20"/>
      <c r="B5" s="616" t="s">
        <v>1573</v>
      </c>
      <c r="C5" s="617"/>
      <c r="D5" s="617"/>
      <c r="E5" s="92" t="s">
        <v>23</v>
      </c>
      <c r="F5" s="91" t="s">
        <v>24</v>
      </c>
      <c r="G5" s="617" t="s">
        <v>837</v>
      </c>
      <c r="H5" s="617"/>
      <c r="I5" s="617"/>
      <c r="J5" s="617"/>
      <c r="K5" s="617"/>
      <c r="L5" s="617"/>
      <c r="M5" s="627"/>
      <c r="O5" s="20"/>
      <c r="P5" s="616" t="s">
        <v>838</v>
      </c>
      <c r="Q5" s="617"/>
      <c r="R5" s="617"/>
      <c r="S5" s="92" t="s">
        <v>23</v>
      </c>
      <c r="T5" s="91" t="s">
        <v>24</v>
      </c>
      <c r="U5" s="617" t="s">
        <v>837</v>
      </c>
      <c r="V5" s="617"/>
      <c r="W5" s="617"/>
      <c r="X5" s="617"/>
      <c r="Y5" s="617"/>
      <c r="Z5" s="617"/>
      <c r="AA5" s="627"/>
    </row>
    <row r="6" spans="1:27" ht="12.75" customHeight="1">
      <c r="A6" s="600" t="s">
        <v>1765</v>
      </c>
      <c r="B6" s="606" t="s">
        <v>1574</v>
      </c>
      <c r="C6" s="607"/>
      <c r="D6" s="608"/>
      <c r="E6" s="86">
        <v>830</v>
      </c>
      <c r="F6" s="108"/>
      <c r="G6" s="730" t="s">
        <v>1290</v>
      </c>
      <c r="H6" s="731"/>
      <c r="I6" s="731"/>
      <c r="J6" s="731"/>
      <c r="K6" s="731"/>
      <c r="L6" s="731"/>
      <c r="M6" s="732"/>
      <c r="N6" s="130"/>
      <c r="O6" s="600" t="s">
        <v>436</v>
      </c>
      <c r="P6" s="606" t="s">
        <v>1575</v>
      </c>
      <c r="Q6" s="607"/>
      <c r="R6" s="608"/>
      <c r="S6" s="86">
        <v>420</v>
      </c>
      <c r="T6" s="108"/>
      <c r="U6" s="586" t="s">
        <v>1292</v>
      </c>
      <c r="V6" s="587"/>
      <c r="W6" s="587"/>
      <c r="X6" s="587"/>
      <c r="Y6" s="587"/>
      <c r="Z6" s="587"/>
      <c r="AA6" s="588"/>
    </row>
    <row r="7" spans="1:27" ht="12.75" customHeight="1">
      <c r="A7" s="601"/>
      <c r="B7" s="583" t="s">
        <v>1576</v>
      </c>
      <c r="C7" s="584"/>
      <c r="D7" s="585"/>
      <c r="E7" s="78">
        <v>520</v>
      </c>
      <c r="F7" s="105"/>
      <c r="G7" s="735" t="s">
        <v>1577</v>
      </c>
      <c r="H7" s="736"/>
      <c r="I7" s="736"/>
      <c r="J7" s="736"/>
      <c r="K7" s="736"/>
      <c r="L7" s="736"/>
      <c r="M7" s="737"/>
      <c r="N7" s="130"/>
      <c r="O7" s="601"/>
      <c r="P7" s="583" t="s">
        <v>1578</v>
      </c>
      <c r="Q7" s="584"/>
      <c r="R7" s="585"/>
      <c r="S7" s="78">
        <v>740</v>
      </c>
      <c r="T7" s="105"/>
      <c r="U7" s="580" t="s">
        <v>1293</v>
      </c>
      <c r="V7" s="581"/>
      <c r="W7" s="581"/>
      <c r="X7" s="581"/>
      <c r="Y7" s="581"/>
      <c r="Z7" s="581"/>
      <c r="AA7" s="582"/>
    </row>
    <row r="8" spans="1:27" ht="12.75" customHeight="1">
      <c r="A8" s="601"/>
      <c r="B8" s="583" t="s">
        <v>437</v>
      </c>
      <c r="C8" s="584"/>
      <c r="D8" s="585"/>
      <c r="E8" s="78">
        <v>290</v>
      </c>
      <c r="F8" s="105"/>
      <c r="G8" s="735" t="s">
        <v>1579</v>
      </c>
      <c r="H8" s="736"/>
      <c r="I8" s="736"/>
      <c r="J8" s="736"/>
      <c r="K8" s="736"/>
      <c r="L8" s="736"/>
      <c r="M8" s="737"/>
      <c r="N8" s="130"/>
      <c r="O8" s="601"/>
      <c r="P8" s="583" t="s">
        <v>438</v>
      </c>
      <c r="Q8" s="584"/>
      <c r="R8" s="585"/>
      <c r="S8" s="78">
        <v>390</v>
      </c>
      <c r="T8" s="105"/>
      <c r="U8" s="580" t="s">
        <v>1294</v>
      </c>
      <c r="V8" s="581"/>
      <c r="W8" s="581"/>
      <c r="X8" s="581"/>
      <c r="Y8" s="581"/>
      <c r="Z8" s="581"/>
      <c r="AA8" s="582"/>
    </row>
    <row r="9" spans="1:27" ht="12.75" customHeight="1">
      <c r="A9" s="601"/>
      <c r="B9" s="583" t="s">
        <v>439</v>
      </c>
      <c r="C9" s="584"/>
      <c r="D9" s="585"/>
      <c r="E9" s="78">
        <v>310</v>
      </c>
      <c r="F9" s="99"/>
      <c r="G9" s="735" t="s">
        <v>1291</v>
      </c>
      <c r="H9" s="736"/>
      <c r="I9" s="736"/>
      <c r="J9" s="736"/>
      <c r="K9" s="736"/>
      <c r="L9" s="736"/>
      <c r="M9" s="737"/>
      <c r="N9" s="130"/>
      <c r="O9" s="601"/>
      <c r="P9" s="583" t="s">
        <v>440</v>
      </c>
      <c r="Q9" s="584"/>
      <c r="R9" s="585"/>
      <c r="S9" s="78">
        <v>410</v>
      </c>
      <c r="T9" s="78"/>
      <c r="U9" s="580" t="s">
        <v>1295</v>
      </c>
      <c r="V9" s="581"/>
      <c r="W9" s="581"/>
      <c r="X9" s="581"/>
      <c r="Y9" s="581"/>
      <c r="Z9" s="581"/>
      <c r="AA9" s="582"/>
    </row>
    <row r="10" spans="1:27" ht="12.75" customHeight="1">
      <c r="A10" s="601"/>
      <c r="B10" s="583" t="s">
        <v>441</v>
      </c>
      <c r="C10" s="584"/>
      <c r="D10" s="585"/>
      <c r="E10" s="78">
        <v>350</v>
      </c>
      <c r="F10" s="99"/>
      <c r="G10" s="735" t="s">
        <v>1580</v>
      </c>
      <c r="H10" s="736"/>
      <c r="I10" s="736"/>
      <c r="J10" s="736"/>
      <c r="K10" s="736"/>
      <c r="L10" s="736"/>
      <c r="M10" s="737"/>
      <c r="N10" s="130"/>
      <c r="O10" s="601"/>
      <c r="P10" s="583" t="s">
        <v>442</v>
      </c>
      <c r="Q10" s="584"/>
      <c r="R10" s="585"/>
      <c r="S10" s="78">
        <v>550</v>
      </c>
      <c r="T10" s="78"/>
      <c r="U10" s="580" t="s">
        <v>1296</v>
      </c>
      <c r="V10" s="581"/>
      <c r="W10" s="581"/>
      <c r="X10" s="581"/>
      <c r="Y10" s="581"/>
      <c r="Z10" s="581"/>
      <c r="AA10" s="582"/>
    </row>
    <row r="11" spans="1:27" ht="12.75" customHeight="1">
      <c r="A11" s="601"/>
      <c r="B11" s="583" t="s">
        <v>443</v>
      </c>
      <c r="C11" s="584"/>
      <c r="D11" s="585"/>
      <c r="E11" s="78">
        <v>270</v>
      </c>
      <c r="F11" s="99"/>
      <c r="G11" s="738" t="s">
        <v>1581</v>
      </c>
      <c r="H11" s="739"/>
      <c r="I11" s="739"/>
      <c r="J11" s="739"/>
      <c r="K11" s="739"/>
      <c r="L11" s="739"/>
      <c r="M11" s="740"/>
      <c r="N11" s="130"/>
      <c r="O11" s="601"/>
      <c r="P11" s="583" t="s">
        <v>444</v>
      </c>
      <c r="Q11" s="584"/>
      <c r="R11" s="585"/>
      <c r="S11" s="78">
        <v>460</v>
      </c>
      <c r="T11" s="78"/>
      <c r="U11" s="580" t="s">
        <v>1297</v>
      </c>
      <c r="V11" s="581"/>
      <c r="W11" s="581"/>
      <c r="X11" s="581"/>
      <c r="Y11" s="581"/>
      <c r="Z11" s="581"/>
      <c r="AA11" s="582"/>
    </row>
    <row r="12" spans="1:27" ht="12.75" customHeight="1">
      <c r="A12" s="601"/>
      <c r="B12" s="583" t="s">
        <v>445</v>
      </c>
      <c r="C12" s="584"/>
      <c r="D12" s="585"/>
      <c r="E12" s="78">
        <v>550</v>
      </c>
      <c r="F12" s="99"/>
      <c r="G12" s="735" t="s">
        <v>1582</v>
      </c>
      <c r="H12" s="736"/>
      <c r="I12" s="736"/>
      <c r="J12" s="736"/>
      <c r="K12" s="736"/>
      <c r="L12" s="736"/>
      <c r="M12" s="737"/>
      <c r="N12" s="130"/>
      <c r="O12" s="601"/>
      <c r="P12" s="583" t="s">
        <v>446</v>
      </c>
      <c r="Q12" s="584"/>
      <c r="R12" s="585"/>
      <c r="S12" s="78">
        <v>270</v>
      </c>
      <c r="T12" s="78"/>
      <c r="U12" s="580" t="s">
        <v>1298</v>
      </c>
      <c r="V12" s="581"/>
      <c r="W12" s="581"/>
      <c r="X12" s="581"/>
      <c r="Y12" s="581"/>
      <c r="Z12" s="581"/>
      <c r="AA12" s="582"/>
    </row>
    <row r="13" spans="1:27" ht="12.75" customHeight="1">
      <c r="A13" s="601"/>
      <c r="B13" s="583" t="s">
        <v>447</v>
      </c>
      <c r="C13" s="584"/>
      <c r="D13" s="585"/>
      <c r="E13" s="78">
        <v>540</v>
      </c>
      <c r="F13" s="99"/>
      <c r="G13" s="735" t="s">
        <v>1583</v>
      </c>
      <c r="H13" s="736"/>
      <c r="I13" s="736"/>
      <c r="J13" s="736"/>
      <c r="K13" s="736"/>
      <c r="L13" s="736"/>
      <c r="M13" s="737"/>
      <c r="N13" s="130"/>
      <c r="O13" s="601"/>
      <c r="P13" s="583" t="s">
        <v>448</v>
      </c>
      <c r="Q13" s="584"/>
      <c r="R13" s="585"/>
      <c r="S13" s="78">
        <v>680</v>
      </c>
      <c r="T13" s="78"/>
      <c r="U13" s="580" t="s">
        <v>1299</v>
      </c>
      <c r="V13" s="581"/>
      <c r="W13" s="581"/>
      <c r="X13" s="581"/>
      <c r="Y13" s="581"/>
      <c r="Z13" s="581"/>
      <c r="AA13" s="582"/>
    </row>
    <row r="14" spans="1:27" ht="12.75" customHeight="1">
      <c r="A14" s="601"/>
      <c r="B14" s="583" t="s">
        <v>449</v>
      </c>
      <c r="C14" s="584"/>
      <c r="D14" s="585"/>
      <c r="E14" s="78">
        <v>400</v>
      </c>
      <c r="F14" s="99"/>
      <c r="G14" s="735" t="s">
        <v>1584</v>
      </c>
      <c r="H14" s="736"/>
      <c r="I14" s="736"/>
      <c r="J14" s="736"/>
      <c r="K14" s="736"/>
      <c r="L14" s="736"/>
      <c r="M14" s="737"/>
      <c r="N14" s="130"/>
      <c r="O14" s="601"/>
      <c r="P14" s="583" t="s">
        <v>450</v>
      </c>
      <c r="Q14" s="584"/>
      <c r="R14" s="585"/>
      <c r="S14" s="78">
        <v>580</v>
      </c>
      <c r="T14" s="78"/>
      <c r="U14" s="580" t="s">
        <v>1300</v>
      </c>
      <c r="V14" s="581"/>
      <c r="W14" s="581"/>
      <c r="X14" s="581"/>
      <c r="Y14" s="581"/>
      <c r="Z14" s="581"/>
      <c r="AA14" s="582"/>
    </row>
    <row r="15" spans="1:27" ht="12.75" customHeight="1">
      <c r="A15" s="601"/>
      <c r="B15" s="594" t="s">
        <v>451</v>
      </c>
      <c r="C15" s="595"/>
      <c r="D15" s="596"/>
      <c r="E15" s="79">
        <v>520</v>
      </c>
      <c r="F15" s="100"/>
      <c r="G15" s="746" t="s">
        <v>1585</v>
      </c>
      <c r="H15" s="747"/>
      <c r="I15" s="747"/>
      <c r="J15" s="747"/>
      <c r="K15" s="747"/>
      <c r="L15" s="747"/>
      <c r="M15" s="748"/>
      <c r="N15" s="130"/>
      <c r="O15" s="601"/>
      <c r="P15" s="583" t="s">
        <v>452</v>
      </c>
      <c r="Q15" s="584"/>
      <c r="R15" s="585"/>
      <c r="S15" s="78">
        <v>410</v>
      </c>
      <c r="T15" s="78"/>
      <c r="U15" s="580" t="s">
        <v>1301</v>
      </c>
      <c r="V15" s="581"/>
      <c r="W15" s="581"/>
      <c r="X15" s="581"/>
      <c r="Y15" s="581"/>
      <c r="Z15" s="581"/>
      <c r="AA15" s="582"/>
    </row>
    <row r="16" spans="1:27" ht="12.75" customHeight="1">
      <c r="A16" s="602"/>
      <c r="B16" s="733" t="s">
        <v>1450</v>
      </c>
      <c r="C16" s="733"/>
      <c r="D16" s="734"/>
      <c r="E16" s="87">
        <f>SUM(E6:E15)</f>
        <v>4580</v>
      </c>
      <c r="F16" s="87">
        <f>SUM(F6:F15)</f>
        <v>0</v>
      </c>
      <c r="G16" s="646"/>
      <c r="H16" s="647"/>
      <c r="I16" s="647"/>
      <c r="J16" s="647"/>
      <c r="K16" s="647"/>
      <c r="L16" s="647"/>
      <c r="M16" s="648"/>
      <c r="N16" s="130"/>
      <c r="O16" s="601"/>
      <c r="P16" s="583" t="s">
        <v>453</v>
      </c>
      <c r="Q16" s="584"/>
      <c r="R16" s="585"/>
      <c r="S16" s="78">
        <v>350</v>
      </c>
      <c r="T16" s="78"/>
      <c r="U16" s="580" t="s">
        <v>1302</v>
      </c>
      <c r="V16" s="581"/>
      <c r="W16" s="581"/>
      <c r="X16" s="581"/>
      <c r="Y16" s="581"/>
      <c r="Z16" s="581"/>
      <c r="AA16" s="582"/>
    </row>
    <row r="17" spans="1:27" ht="12.75" customHeight="1">
      <c r="A17" s="743" t="s">
        <v>454</v>
      </c>
      <c r="B17" s="606" t="s">
        <v>1586</v>
      </c>
      <c r="C17" s="607"/>
      <c r="D17" s="608"/>
      <c r="E17" s="86">
        <v>380</v>
      </c>
      <c r="F17" s="86"/>
      <c r="G17" s="586" t="s">
        <v>455</v>
      </c>
      <c r="H17" s="587"/>
      <c r="I17" s="587"/>
      <c r="J17" s="587"/>
      <c r="K17" s="587"/>
      <c r="L17" s="587"/>
      <c r="M17" s="588"/>
      <c r="N17" s="130"/>
      <c r="O17" s="601"/>
      <c r="P17" s="583" t="s">
        <v>456</v>
      </c>
      <c r="Q17" s="584"/>
      <c r="R17" s="585"/>
      <c r="S17" s="79">
        <v>620</v>
      </c>
      <c r="T17" s="79"/>
      <c r="U17" s="459" t="s">
        <v>1303</v>
      </c>
      <c r="V17" s="460"/>
      <c r="W17" s="460"/>
      <c r="X17" s="460"/>
      <c r="Y17" s="460"/>
      <c r="Z17" s="460"/>
      <c r="AA17" s="590"/>
    </row>
    <row r="18" spans="1:27" ht="12.75" customHeight="1">
      <c r="A18" s="744"/>
      <c r="B18" s="583" t="s">
        <v>1587</v>
      </c>
      <c r="C18" s="584"/>
      <c r="D18" s="585"/>
      <c r="E18" s="78">
        <v>320</v>
      </c>
      <c r="F18" s="78"/>
      <c r="G18" s="580" t="s">
        <v>457</v>
      </c>
      <c r="H18" s="581"/>
      <c r="I18" s="581"/>
      <c r="J18" s="581"/>
      <c r="K18" s="581"/>
      <c r="L18" s="581"/>
      <c r="M18" s="582"/>
      <c r="N18" s="130"/>
      <c r="O18" s="602"/>
      <c r="P18" s="733" t="s">
        <v>31</v>
      </c>
      <c r="Q18" s="733"/>
      <c r="R18" s="734"/>
      <c r="S18" s="87">
        <f>SUM(S6:S17)</f>
        <v>5880</v>
      </c>
      <c r="T18" s="87">
        <f>SUM(T6:T17)</f>
        <v>0</v>
      </c>
      <c r="U18" s="646"/>
      <c r="V18" s="647"/>
      <c r="W18" s="647"/>
      <c r="X18" s="647"/>
      <c r="Y18" s="647"/>
      <c r="Z18" s="647"/>
      <c r="AA18" s="648"/>
    </row>
    <row r="19" spans="1:27" ht="12.75" customHeight="1">
      <c r="A19" s="744"/>
      <c r="B19" s="583" t="s">
        <v>458</v>
      </c>
      <c r="C19" s="584"/>
      <c r="D19" s="585"/>
      <c r="E19" s="78">
        <v>370</v>
      </c>
      <c r="F19" s="78"/>
      <c r="G19" s="580" t="s">
        <v>459</v>
      </c>
      <c r="H19" s="581"/>
      <c r="I19" s="581"/>
      <c r="J19" s="581"/>
      <c r="K19" s="581"/>
      <c r="L19" s="581"/>
      <c r="M19" s="582"/>
      <c r="N19" s="130"/>
      <c r="O19" s="600" t="s">
        <v>460</v>
      </c>
      <c r="P19" s="606" t="s">
        <v>461</v>
      </c>
      <c r="Q19" s="607"/>
      <c r="R19" s="608"/>
      <c r="S19" s="86">
        <v>590</v>
      </c>
      <c r="T19" s="86"/>
      <c r="U19" s="586" t="s">
        <v>1304</v>
      </c>
      <c r="V19" s="587"/>
      <c r="W19" s="587"/>
      <c r="X19" s="587"/>
      <c r="Y19" s="587"/>
      <c r="Z19" s="587"/>
      <c r="AA19" s="588"/>
    </row>
    <row r="20" spans="1:27" ht="12.75" customHeight="1">
      <c r="A20" s="744"/>
      <c r="B20" s="583" t="s">
        <v>462</v>
      </c>
      <c r="C20" s="584"/>
      <c r="D20" s="585"/>
      <c r="E20" s="78">
        <v>580</v>
      </c>
      <c r="F20" s="78"/>
      <c r="G20" s="580" t="s">
        <v>463</v>
      </c>
      <c r="H20" s="581"/>
      <c r="I20" s="581"/>
      <c r="J20" s="581"/>
      <c r="K20" s="581"/>
      <c r="L20" s="581"/>
      <c r="M20" s="582"/>
      <c r="N20" s="130"/>
      <c r="O20" s="601"/>
      <c r="P20" s="583" t="s">
        <v>1588</v>
      </c>
      <c r="Q20" s="584"/>
      <c r="R20" s="585"/>
      <c r="S20" s="78">
        <v>350</v>
      </c>
      <c r="T20" s="78"/>
      <c r="U20" s="580" t="s">
        <v>1305</v>
      </c>
      <c r="V20" s="581"/>
      <c r="W20" s="581"/>
      <c r="X20" s="581"/>
      <c r="Y20" s="581"/>
      <c r="Z20" s="581"/>
      <c r="AA20" s="582"/>
    </row>
    <row r="21" spans="1:27" ht="12.75" customHeight="1">
      <c r="A21" s="744"/>
      <c r="B21" s="583" t="s">
        <v>464</v>
      </c>
      <c r="C21" s="584"/>
      <c r="D21" s="585"/>
      <c r="E21" s="78">
        <v>430</v>
      </c>
      <c r="F21" s="78"/>
      <c r="G21" s="580" t="s">
        <v>465</v>
      </c>
      <c r="H21" s="581"/>
      <c r="I21" s="581"/>
      <c r="J21" s="581"/>
      <c r="K21" s="581"/>
      <c r="L21" s="581"/>
      <c r="M21" s="582"/>
      <c r="N21" s="130"/>
      <c r="O21" s="601"/>
      <c r="P21" s="583" t="s">
        <v>1589</v>
      </c>
      <c r="Q21" s="584"/>
      <c r="R21" s="585"/>
      <c r="S21" s="78">
        <v>470</v>
      </c>
      <c r="T21" s="78"/>
      <c r="U21" s="580" t="s">
        <v>466</v>
      </c>
      <c r="V21" s="581"/>
      <c r="W21" s="581"/>
      <c r="X21" s="581"/>
      <c r="Y21" s="581"/>
      <c r="Z21" s="581"/>
      <c r="AA21" s="582"/>
    </row>
    <row r="22" spans="1:27" ht="12.75" customHeight="1">
      <c r="A22" s="744"/>
      <c r="B22" s="583" t="s">
        <v>467</v>
      </c>
      <c r="C22" s="584"/>
      <c r="D22" s="585"/>
      <c r="E22" s="78">
        <v>520</v>
      </c>
      <c r="F22" s="78"/>
      <c r="G22" s="580" t="s">
        <v>468</v>
      </c>
      <c r="H22" s="581"/>
      <c r="I22" s="581"/>
      <c r="J22" s="581"/>
      <c r="K22" s="581"/>
      <c r="L22" s="581"/>
      <c r="M22" s="582"/>
      <c r="N22" s="130"/>
      <c r="O22" s="601"/>
      <c r="P22" s="583" t="s">
        <v>469</v>
      </c>
      <c r="Q22" s="584"/>
      <c r="R22" s="585"/>
      <c r="S22" s="78">
        <v>500</v>
      </c>
      <c r="T22" s="78"/>
      <c r="U22" s="580" t="s">
        <v>1306</v>
      </c>
      <c r="V22" s="581"/>
      <c r="W22" s="581"/>
      <c r="X22" s="581"/>
      <c r="Y22" s="581"/>
      <c r="Z22" s="581"/>
      <c r="AA22" s="582"/>
    </row>
    <row r="23" spans="1:27" ht="12.75" customHeight="1">
      <c r="A23" s="744"/>
      <c r="B23" s="583" t="s">
        <v>470</v>
      </c>
      <c r="C23" s="584"/>
      <c r="D23" s="585"/>
      <c r="E23" s="78">
        <v>600</v>
      </c>
      <c r="F23" s="78"/>
      <c r="G23" s="580" t="s">
        <v>471</v>
      </c>
      <c r="H23" s="581"/>
      <c r="I23" s="581"/>
      <c r="J23" s="581"/>
      <c r="K23" s="581"/>
      <c r="L23" s="581"/>
      <c r="M23" s="582"/>
      <c r="N23" s="130"/>
      <c r="O23" s="601"/>
      <c r="P23" s="583" t="s">
        <v>472</v>
      </c>
      <c r="Q23" s="584"/>
      <c r="R23" s="585"/>
      <c r="S23" s="78">
        <v>810</v>
      </c>
      <c r="T23" s="78"/>
      <c r="U23" s="580" t="s">
        <v>1307</v>
      </c>
      <c r="V23" s="581"/>
      <c r="W23" s="581"/>
      <c r="X23" s="581"/>
      <c r="Y23" s="581"/>
      <c r="Z23" s="581"/>
      <c r="AA23" s="582"/>
    </row>
    <row r="24" spans="1:27" ht="12.75" customHeight="1">
      <c r="A24" s="744"/>
      <c r="B24" s="583" t="s">
        <v>473</v>
      </c>
      <c r="C24" s="584"/>
      <c r="D24" s="585"/>
      <c r="E24" s="78">
        <v>640</v>
      </c>
      <c r="F24" s="78"/>
      <c r="G24" s="580" t="s">
        <v>474</v>
      </c>
      <c r="H24" s="581"/>
      <c r="I24" s="581"/>
      <c r="J24" s="581"/>
      <c r="K24" s="581"/>
      <c r="L24" s="581"/>
      <c r="M24" s="582"/>
      <c r="N24" s="130"/>
      <c r="O24" s="601"/>
      <c r="P24" s="583" t="s">
        <v>475</v>
      </c>
      <c r="Q24" s="584"/>
      <c r="R24" s="585"/>
      <c r="S24" s="78">
        <v>360</v>
      </c>
      <c r="T24" s="78"/>
      <c r="U24" s="580" t="s">
        <v>1308</v>
      </c>
      <c r="V24" s="581"/>
      <c r="W24" s="581"/>
      <c r="X24" s="581"/>
      <c r="Y24" s="581"/>
      <c r="Z24" s="581"/>
      <c r="AA24" s="582"/>
    </row>
    <row r="25" spans="1:27" ht="12.75" customHeight="1">
      <c r="A25" s="744"/>
      <c r="B25" s="583" t="s">
        <v>476</v>
      </c>
      <c r="C25" s="584"/>
      <c r="D25" s="585"/>
      <c r="E25" s="79">
        <v>650</v>
      </c>
      <c r="F25" s="79"/>
      <c r="G25" s="459" t="s">
        <v>477</v>
      </c>
      <c r="H25" s="460"/>
      <c r="I25" s="460"/>
      <c r="J25" s="460"/>
      <c r="K25" s="460"/>
      <c r="L25" s="460"/>
      <c r="M25" s="590"/>
      <c r="N25" s="130"/>
      <c r="O25" s="601"/>
      <c r="P25" s="583" t="s">
        <v>478</v>
      </c>
      <c r="Q25" s="584"/>
      <c r="R25" s="585"/>
      <c r="S25" s="78">
        <v>470</v>
      </c>
      <c r="T25" s="78"/>
      <c r="U25" s="580" t="s">
        <v>1309</v>
      </c>
      <c r="V25" s="581"/>
      <c r="W25" s="581"/>
      <c r="X25" s="581"/>
      <c r="Y25" s="581"/>
      <c r="Z25" s="581"/>
      <c r="AA25" s="582"/>
    </row>
    <row r="26" spans="1:27" ht="12.75" customHeight="1">
      <c r="A26" s="745"/>
      <c r="B26" s="589" t="s">
        <v>32</v>
      </c>
      <c r="C26" s="455"/>
      <c r="D26" s="684"/>
      <c r="E26" s="87">
        <f>SUM(E17:E25)</f>
        <v>4490</v>
      </c>
      <c r="F26" s="87">
        <f>SUM(F17:F25)</f>
        <v>0</v>
      </c>
      <c r="G26" s="597"/>
      <c r="H26" s="598"/>
      <c r="I26" s="598"/>
      <c r="J26" s="598"/>
      <c r="K26" s="598"/>
      <c r="L26" s="598"/>
      <c r="M26" s="599"/>
      <c r="N26" s="130"/>
      <c r="O26" s="601"/>
      <c r="P26" s="583" t="s">
        <v>479</v>
      </c>
      <c r="Q26" s="584"/>
      <c r="R26" s="585"/>
      <c r="S26" s="78">
        <v>310</v>
      </c>
      <c r="T26" s="78"/>
      <c r="U26" s="580" t="s">
        <v>1310</v>
      </c>
      <c r="V26" s="581"/>
      <c r="W26" s="581"/>
      <c r="X26" s="581"/>
      <c r="Y26" s="581"/>
      <c r="Z26" s="581"/>
      <c r="AA26" s="582"/>
    </row>
    <row r="27" spans="1:27" ht="12.75" customHeight="1">
      <c r="A27" s="743" t="s">
        <v>480</v>
      </c>
      <c r="B27" s="606" t="s">
        <v>1590</v>
      </c>
      <c r="C27" s="607"/>
      <c r="D27" s="608"/>
      <c r="E27" s="86">
        <v>760</v>
      </c>
      <c r="F27" s="86"/>
      <c r="G27" s="609" t="s">
        <v>481</v>
      </c>
      <c r="H27" s="610"/>
      <c r="I27" s="610"/>
      <c r="J27" s="610"/>
      <c r="K27" s="610"/>
      <c r="L27" s="610"/>
      <c r="M27" s="611"/>
      <c r="N27" s="130"/>
      <c r="O27" s="601"/>
      <c r="P27" s="583" t="s">
        <v>482</v>
      </c>
      <c r="Q27" s="584"/>
      <c r="R27" s="585"/>
      <c r="S27" s="79">
        <v>590</v>
      </c>
      <c r="T27" s="79"/>
      <c r="U27" s="459" t="s">
        <v>1311</v>
      </c>
      <c r="V27" s="460"/>
      <c r="W27" s="460"/>
      <c r="X27" s="460"/>
      <c r="Y27" s="460"/>
      <c r="Z27" s="460"/>
      <c r="AA27" s="590"/>
    </row>
    <row r="28" spans="1:27" ht="12.75" customHeight="1">
      <c r="A28" s="744"/>
      <c r="B28" s="583" t="s">
        <v>1591</v>
      </c>
      <c r="C28" s="584"/>
      <c r="D28" s="585"/>
      <c r="E28" s="78">
        <v>910</v>
      </c>
      <c r="F28" s="78"/>
      <c r="G28" s="580" t="s">
        <v>483</v>
      </c>
      <c r="H28" s="581"/>
      <c r="I28" s="581"/>
      <c r="J28" s="581"/>
      <c r="K28" s="581"/>
      <c r="L28" s="581"/>
      <c r="M28" s="582"/>
      <c r="N28" s="130"/>
      <c r="O28" s="602"/>
      <c r="P28" s="589" t="s">
        <v>32</v>
      </c>
      <c r="Q28" s="455"/>
      <c r="R28" s="456"/>
      <c r="S28" s="87">
        <f>SUM(S19:S27)</f>
        <v>4450</v>
      </c>
      <c r="T28" s="87">
        <f>SUM(T19:T27)</f>
        <v>0</v>
      </c>
      <c r="U28" s="597"/>
      <c r="V28" s="598"/>
      <c r="W28" s="598"/>
      <c r="X28" s="598"/>
      <c r="Y28" s="598"/>
      <c r="Z28" s="598"/>
      <c r="AA28" s="599"/>
    </row>
    <row r="29" spans="1:27" ht="12.75" customHeight="1">
      <c r="A29" s="744"/>
      <c r="B29" s="583" t="s">
        <v>1592</v>
      </c>
      <c r="C29" s="584"/>
      <c r="D29" s="585"/>
      <c r="E29" s="78">
        <v>430</v>
      </c>
      <c r="F29" s="78"/>
      <c r="G29" s="580" t="s">
        <v>484</v>
      </c>
      <c r="H29" s="581"/>
      <c r="I29" s="581"/>
      <c r="J29" s="581"/>
      <c r="K29" s="581"/>
      <c r="L29" s="581"/>
      <c r="M29" s="582"/>
      <c r="N29" s="130"/>
      <c r="O29" s="600" t="s">
        <v>1776</v>
      </c>
      <c r="P29" s="606" t="s">
        <v>1593</v>
      </c>
      <c r="Q29" s="607"/>
      <c r="R29" s="608"/>
      <c r="S29" s="86">
        <v>280</v>
      </c>
      <c r="T29" s="86"/>
      <c r="U29" s="586" t="s">
        <v>1312</v>
      </c>
      <c r="V29" s="587"/>
      <c r="W29" s="587"/>
      <c r="X29" s="587"/>
      <c r="Y29" s="587"/>
      <c r="Z29" s="587"/>
      <c r="AA29" s="588"/>
    </row>
    <row r="30" spans="1:27" ht="12.75" customHeight="1">
      <c r="A30" s="744"/>
      <c r="B30" s="583" t="s">
        <v>485</v>
      </c>
      <c r="C30" s="584"/>
      <c r="D30" s="585"/>
      <c r="E30" s="78">
        <v>290</v>
      </c>
      <c r="F30" s="78"/>
      <c r="G30" s="580" t="s">
        <v>968</v>
      </c>
      <c r="H30" s="581"/>
      <c r="I30" s="581"/>
      <c r="J30" s="581"/>
      <c r="K30" s="581"/>
      <c r="L30" s="581"/>
      <c r="M30" s="582"/>
      <c r="N30" s="130"/>
      <c r="O30" s="601"/>
      <c r="P30" s="583" t="s">
        <v>1594</v>
      </c>
      <c r="Q30" s="584"/>
      <c r="R30" s="585"/>
      <c r="S30" s="78">
        <v>430</v>
      </c>
      <c r="T30" s="78"/>
      <c r="U30" s="580" t="s">
        <v>1313</v>
      </c>
      <c r="V30" s="581"/>
      <c r="W30" s="581"/>
      <c r="X30" s="581"/>
      <c r="Y30" s="581"/>
      <c r="Z30" s="581"/>
      <c r="AA30" s="582"/>
    </row>
    <row r="31" spans="1:27" ht="12.75" customHeight="1">
      <c r="A31" s="744"/>
      <c r="B31" s="583" t="s">
        <v>486</v>
      </c>
      <c r="C31" s="584"/>
      <c r="D31" s="585"/>
      <c r="E31" s="78">
        <v>370</v>
      </c>
      <c r="F31" s="78"/>
      <c r="G31" s="580" t="s">
        <v>487</v>
      </c>
      <c r="H31" s="581"/>
      <c r="I31" s="581"/>
      <c r="J31" s="581"/>
      <c r="K31" s="581"/>
      <c r="L31" s="581"/>
      <c r="M31" s="582"/>
      <c r="N31" s="130"/>
      <c r="O31" s="601"/>
      <c r="P31" s="583" t="s">
        <v>488</v>
      </c>
      <c r="Q31" s="584"/>
      <c r="R31" s="585"/>
      <c r="S31" s="78">
        <v>610</v>
      </c>
      <c r="T31" s="78"/>
      <c r="U31" s="580" t="s">
        <v>1314</v>
      </c>
      <c r="V31" s="581"/>
      <c r="W31" s="581"/>
      <c r="X31" s="581"/>
      <c r="Y31" s="581"/>
      <c r="Z31" s="581"/>
      <c r="AA31" s="582"/>
    </row>
    <row r="32" spans="1:27" ht="12.75" customHeight="1">
      <c r="A32" s="744"/>
      <c r="B32" s="583" t="s">
        <v>489</v>
      </c>
      <c r="C32" s="584"/>
      <c r="D32" s="585"/>
      <c r="E32" s="78">
        <v>560</v>
      </c>
      <c r="F32" s="78"/>
      <c r="G32" s="580" t="s">
        <v>490</v>
      </c>
      <c r="H32" s="581"/>
      <c r="I32" s="581"/>
      <c r="J32" s="581"/>
      <c r="K32" s="581"/>
      <c r="L32" s="581"/>
      <c r="M32" s="582"/>
      <c r="N32" s="130"/>
      <c r="O32" s="601"/>
      <c r="P32" s="583" t="s">
        <v>491</v>
      </c>
      <c r="Q32" s="584"/>
      <c r="R32" s="585"/>
      <c r="S32" s="78">
        <v>430</v>
      </c>
      <c r="T32" s="78"/>
      <c r="U32" s="580" t="s">
        <v>1315</v>
      </c>
      <c r="V32" s="581"/>
      <c r="W32" s="581"/>
      <c r="X32" s="581"/>
      <c r="Y32" s="581"/>
      <c r="Z32" s="581"/>
      <c r="AA32" s="582"/>
    </row>
    <row r="33" spans="1:27" ht="12.75" customHeight="1">
      <c r="A33" s="744"/>
      <c r="B33" s="583" t="s">
        <v>492</v>
      </c>
      <c r="C33" s="584"/>
      <c r="D33" s="585"/>
      <c r="E33" s="78">
        <v>490</v>
      </c>
      <c r="F33" s="78"/>
      <c r="G33" s="580" t="s">
        <v>493</v>
      </c>
      <c r="H33" s="581"/>
      <c r="I33" s="581"/>
      <c r="J33" s="581"/>
      <c r="K33" s="581"/>
      <c r="L33" s="581"/>
      <c r="M33" s="582"/>
      <c r="N33" s="130"/>
      <c r="O33" s="601"/>
      <c r="P33" s="583" t="s">
        <v>494</v>
      </c>
      <c r="Q33" s="584"/>
      <c r="R33" s="585"/>
      <c r="S33" s="78">
        <v>630</v>
      </c>
      <c r="T33" s="78"/>
      <c r="U33" s="580" t="s">
        <v>1316</v>
      </c>
      <c r="V33" s="581"/>
      <c r="W33" s="581"/>
      <c r="X33" s="581"/>
      <c r="Y33" s="581"/>
      <c r="Z33" s="581"/>
      <c r="AA33" s="582"/>
    </row>
    <row r="34" spans="1:27" ht="12.75" customHeight="1">
      <c r="A34" s="744"/>
      <c r="B34" s="583" t="s">
        <v>495</v>
      </c>
      <c r="C34" s="584"/>
      <c r="D34" s="585"/>
      <c r="E34" s="79">
        <v>560</v>
      </c>
      <c r="F34" s="79"/>
      <c r="G34" s="459" t="s">
        <v>496</v>
      </c>
      <c r="H34" s="460"/>
      <c r="I34" s="460"/>
      <c r="J34" s="460"/>
      <c r="K34" s="460"/>
      <c r="L34" s="460"/>
      <c r="M34" s="590"/>
      <c r="N34" s="130"/>
      <c r="O34" s="601"/>
      <c r="P34" s="583" t="s">
        <v>497</v>
      </c>
      <c r="Q34" s="584"/>
      <c r="R34" s="585"/>
      <c r="S34" s="78">
        <v>360</v>
      </c>
      <c r="T34" s="78"/>
      <c r="U34" s="580" t="s">
        <v>498</v>
      </c>
      <c r="V34" s="581"/>
      <c r="W34" s="581"/>
      <c r="X34" s="581"/>
      <c r="Y34" s="581"/>
      <c r="Z34" s="581"/>
      <c r="AA34" s="582"/>
    </row>
    <row r="35" spans="1:27" ht="12.75" customHeight="1">
      <c r="A35" s="745"/>
      <c r="B35" s="589" t="s">
        <v>32</v>
      </c>
      <c r="C35" s="455"/>
      <c r="D35" s="456"/>
      <c r="E35" s="87">
        <f>SUM(E27:E34)</f>
        <v>4370</v>
      </c>
      <c r="F35" s="87">
        <f>SUM(F27:F34)</f>
        <v>0</v>
      </c>
      <c r="G35" s="597"/>
      <c r="H35" s="598"/>
      <c r="I35" s="598"/>
      <c r="J35" s="598"/>
      <c r="K35" s="598"/>
      <c r="L35" s="598"/>
      <c r="M35" s="599"/>
      <c r="N35" s="130"/>
      <c r="O35" s="601"/>
      <c r="P35" s="583" t="s">
        <v>499</v>
      </c>
      <c r="Q35" s="584"/>
      <c r="R35" s="585"/>
      <c r="S35" s="78">
        <v>380</v>
      </c>
      <c r="T35" s="78"/>
      <c r="U35" s="580" t="s">
        <v>500</v>
      </c>
      <c r="V35" s="581"/>
      <c r="W35" s="581"/>
      <c r="X35" s="581"/>
      <c r="Y35" s="581"/>
      <c r="Z35" s="581"/>
      <c r="AA35" s="582"/>
    </row>
    <row r="36" spans="1:27" ht="12.75" customHeight="1">
      <c r="A36" s="743" t="s">
        <v>1768</v>
      </c>
      <c r="B36" s="606" t="s">
        <v>1595</v>
      </c>
      <c r="C36" s="607"/>
      <c r="D36" s="608"/>
      <c r="E36" s="86">
        <v>340</v>
      </c>
      <c r="F36" s="86"/>
      <c r="G36" s="586" t="s">
        <v>501</v>
      </c>
      <c r="H36" s="587"/>
      <c r="I36" s="587"/>
      <c r="J36" s="587"/>
      <c r="K36" s="587"/>
      <c r="L36" s="587"/>
      <c r="M36" s="588"/>
      <c r="N36" s="130"/>
      <c r="O36" s="601"/>
      <c r="P36" s="583" t="s">
        <v>502</v>
      </c>
      <c r="Q36" s="584"/>
      <c r="R36" s="585"/>
      <c r="S36" s="78">
        <v>300</v>
      </c>
      <c r="T36" s="78"/>
      <c r="U36" s="580" t="s">
        <v>503</v>
      </c>
      <c r="V36" s="581"/>
      <c r="W36" s="581"/>
      <c r="X36" s="581"/>
      <c r="Y36" s="581"/>
      <c r="Z36" s="581"/>
      <c r="AA36" s="582"/>
    </row>
    <row r="37" spans="1:27" ht="12.75" customHeight="1">
      <c r="A37" s="744"/>
      <c r="B37" s="583" t="s">
        <v>504</v>
      </c>
      <c r="C37" s="584"/>
      <c r="D37" s="585"/>
      <c r="E37" s="78">
        <v>350</v>
      </c>
      <c r="F37" s="78"/>
      <c r="G37" s="580" t="s">
        <v>505</v>
      </c>
      <c r="H37" s="581"/>
      <c r="I37" s="581"/>
      <c r="J37" s="581"/>
      <c r="K37" s="581"/>
      <c r="L37" s="581"/>
      <c r="M37" s="582"/>
      <c r="N37" s="130"/>
      <c r="O37" s="601"/>
      <c r="P37" s="583" t="s">
        <v>506</v>
      </c>
      <c r="Q37" s="584"/>
      <c r="R37" s="585"/>
      <c r="S37" s="78">
        <v>410</v>
      </c>
      <c r="T37" s="78"/>
      <c r="U37" s="580" t="s">
        <v>1317</v>
      </c>
      <c r="V37" s="581"/>
      <c r="W37" s="581"/>
      <c r="X37" s="581"/>
      <c r="Y37" s="581"/>
      <c r="Z37" s="581"/>
      <c r="AA37" s="582"/>
    </row>
    <row r="38" spans="1:27" ht="12.75" customHeight="1">
      <c r="A38" s="744"/>
      <c r="B38" s="583" t="s">
        <v>1596</v>
      </c>
      <c r="C38" s="584"/>
      <c r="D38" s="585"/>
      <c r="E38" s="78">
        <v>620</v>
      </c>
      <c r="F38" s="78"/>
      <c r="G38" s="580" t="s">
        <v>507</v>
      </c>
      <c r="H38" s="581"/>
      <c r="I38" s="581"/>
      <c r="J38" s="581"/>
      <c r="K38" s="581"/>
      <c r="L38" s="581"/>
      <c r="M38" s="582"/>
      <c r="N38" s="130"/>
      <c r="O38" s="601"/>
      <c r="P38" s="583" t="s">
        <v>508</v>
      </c>
      <c r="Q38" s="584"/>
      <c r="R38" s="585"/>
      <c r="S38" s="78">
        <v>290</v>
      </c>
      <c r="T38" s="78"/>
      <c r="U38" s="580" t="s">
        <v>1318</v>
      </c>
      <c r="V38" s="581"/>
      <c r="W38" s="581"/>
      <c r="X38" s="581"/>
      <c r="Y38" s="581"/>
      <c r="Z38" s="581"/>
      <c r="AA38" s="582"/>
    </row>
    <row r="39" spans="1:27" ht="12.75" customHeight="1">
      <c r="A39" s="744"/>
      <c r="B39" s="583" t="s">
        <v>509</v>
      </c>
      <c r="C39" s="584"/>
      <c r="D39" s="585"/>
      <c r="E39" s="78">
        <v>380</v>
      </c>
      <c r="F39" s="78"/>
      <c r="G39" s="580" t="s">
        <v>510</v>
      </c>
      <c r="H39" s="581"/>
      <c r="I39" s="581"/>
      <c r="J39" s="581"/>
      <c r="K39" s="581"/>
      <c r="L39" s="581"/>
      <c r="M39" s="582"/>
      <c r="N39" s="130"/>
      <c r="O39" s="601"/>
      <c r="P39" s="583" t="s">
        <v>511</v>
      </c>
      <c r="Q39" s="584"/>
      <c r="R39" s="585"/>
      <c r="S39" s="78">
        <v>470</v>
      </c>
      <c r="T39" s="78"/>
      <c r="U39" s="580" t="s">
        <v>512</v>
      </c>
      <c r="V39" s="581"/>
      <c r="W39" s="581"/>
      <c r="X39" s="581"/>
      <c r="Y39" s="581"/>
      <c r="Z39" s="581"/>
      <c r="AA39" s="582"/>
    </row>
    <row r="40" spans="1:27" ht="12.75" customHeight="1">
      <c r="A40" s="744"/>
      <c r="B40" s="583" t="s">
        <v>513</v>
      </c>
      <c r="C40" s="584"/>
      <c r="D40" s="585"/>
      <c r="E40" s="78">
        <v>340</v>
      </c>
      <c r="F40" s="78"/>
      <c r="G40" s="580" t="s">
        <v>514</v>
      </c>
      <c r="H40" s="581"/>
      <c r="I40" s="581"/>
      <c r="J40" s="581"/>
      <c r="K40" s="581"/>
      <c r="L40" s="581"/>
      <c r="M40" s="582"/>
      <c r="N40" s="130"/>
      <c r="O40" s="601"/>
      <c r="P40" s="583" t="s">
        <v>515</v>
      </c>
      <c r="Q40" s="584"/>
      <c r="R40" s="585"/>
      <c r="S40" s="78">
        <v>310</v>
      </c>
      <c r="T40" s="78"/>
      <c r="U40" s="580" t="s">
        <v>1319</v>
      </c>
      <c r="V40" s="581"/>
      <c r="W40" s="581"/>
      <c r="X40" s="581"/>
      <c r="Y40" s="581"/>
      <c r="Z40" s="581"/>
      <c r="AA40" s="582"/>
    </row>
    <row r="41" spans="1:27" ht="12.75" customHeight="1">
      <c r="A41" s="744"/>
      <c r="B41" s="583" t="s">
        <v>1597</v>
      </c>
      <c r="C41" s="584"/>
      <c r="D41" s="585"/>
      <c r="E41" s="78">
        <v>540</v>
      </c>
      <c r="F41" s="78"/>
      <c r="G41" s="580" t="s">
        <v>516</v>
      </c>
      <c r="H41" s="581"/>
      <c r="I41" s="581"/>
      <c r="J41" s="581"/>
      <c r="K41" s="581"/>
      <c r="L41" s="581"/>
      <c r="M41" s="582"/>
      <c r="N41" s="130"/>
      <c r="O41" s="601"/>
      <c r="P41" s="583" t="s">
        <v>517</v>
      </c>
      <c r="Q41" s="584"/>
      <c r="R41" s="585"/>
      <c r="S41" s="79">
        <v>320</v>
      </c>
      <c r="T41" s="79"/>
      <c r="U41" s="459" t="s">
        <v>1320</v>
      </c>
      <c r="V41" s="460"/>
      <c r="W41" s="460"/>
      <c r="X41" s="460"/>
      <c r="Y41" s="460"/>
      <c r="Z41" s="460"/>
      <c r="AA41" s="590"/>
    </row>
    <row r="42" spans="1:27" ht="12.75" customHeight="1">
      <c r="A42" s="744"/>
      <c r="B42" s="583" t="s">
        <v>518</v>
      </c>
      <c r="C42" s="584"/>
      <c r="D42" s="585"/>
      <c r="E42" s="78">
        <v>420</v>
      </c>
      <c r="F42" s="78"/>
      <c r="G42" s="580" t="s">
        <v>519</v>
      </c>
      <c r="H42" s="581"/>
      <c r="I42" s="581"/>
      <c r="J42" s="581"/>
      <c r="K42" s="581"/>
      <c r="L42" s="581"/>
      <c r="M42" s="582"/>
      <c r="N42" s="130"/>
      <c r="O42" s="602"/>
      <c r="P42" s="589" t="s">
        <v>32</v>
      </c>
      <c r="Q42" s="455"/>
      <c r="R42" s="684"/>
      <c r="S42" s="87">
        <f>SUM(S29:S41)</f>
        <v>5220</v>
      </c>
      <c r="T42" s="87">
        <f>SUM(T29:T41)</f>
        <v>0</v>
      </c>
      <c r="U42" s="597"/>
      <c r="V42" s="598"/>
      <c r="W42" s="598"/>
      <c r="X42" s="598"/>
      <c r="Y42" s="598"/>
      <c r="Z42" s="598"/>
      <c r="AA42" s="599"/>
    </row>
    <row r="43" spans="1:27" ht="12.75" customHeight="1">
      <c r="A43" s="744"/>
      <c r="B43" s="583" t="s">
        <v>520</v>
      </c>
      <c r="C43" s="584"/>
      <c r="D43" s="585"/>
      <c r="E43" s="78">
        <v>290</v>
      </c>
      <c r="F43" s="78"/>
      <c r="G43" s="580" t="s">
        <v>521</v>
      </c>
      <c r="H43" s="581"/>
      <c r="I43" s="581"/>
      <c r="J43" s="581"/>
      <c r="K43" s="581"/>
      <c r="L43" s="581"/>
      <c r="M43" s="582"/>
      <c r="N43" s="130"/>
      <c r="O43" s="600" t="s">
        <v>1888</v>
      </c>
      <c r="P43" s="606" t="s">
        <v>1891</v>
      </c>
      <c r="Q43" s="607"/>
      <c r="R43" s="608"/>
      <c r="S43" s="86">
        <v>70</v>
      </c>
      <c r="T43" s="86"/>
      <c r="U43" s="586" t="s">
        <v>1893</v>
      </c>
      <c r="V43" s="587"/>
      <c r="W43" s="587"/>
      <c r="X43" s="587" t="s">
        <v>1895</v>
      </c>
      <c r="Y43" s="587"/>
      <c r="Z43" s="587"/>
      <c r="AA43" s="588"/>
    </row>
    <row r="44" spans="1:27" ht="12.75" customHeight="1">
      <c r="A44" s="744"/>
      <c r="B44" s="583" t="s">
        <v>522</v>
      </c>
      <c r="C44" s="584"/>
      <c r="D44" s="585"/>
      <c r="E44" s="78">
        <v>340</v>
      </c>
      <c r="F44" s="78"/>
      <c r="G44" s="580" t="s">
        <v>523</v>
      </c>
      <c r="H44" s="581"/>
      <c r="I44" s="581"/>
      <c r="J44" s="581"/>
      <c r="K44" s="581"/>
      <c r="L44" s="581"/>
      <c r="M44" s="582"/>
      <c r="N44" s="130"/>
      <c r="O44" s="601"/>
      <c r="P44" s="583" t="s">
        <v>1892</v>
      </c>
      <c r="Q44" s="584"/>
      <c r="R44" s="585"/>
      <c r="S44" s="78">
        <v>30</v>
      </c>
      <c r="T44" s="78"/>
      <c r="U44" s="580" t="s">
        <v>1894</v>
      </c>
      <c r="V44" s="581"/>
      <c r="W44" s="581"/>
      <c r="X44" s="581" t="s">
        <v>1896</v>
      </c>
      <c r="Y44" s="581"/>
      <c r="Z44" s="581"/>
      <c r="AA44" s="582"/>
    </row>
    <row r="45" spans="1:27" ht="12.75" customHeight="1">
      <c r="A45" s="744"/>
      <c r="B45" s="583" t="s">
        <v>525</v>
      </c>
      <c r="C45" s="584"/>
      <c r="D45" s="585"/>
      <c r="E45" s="79">
        <v>670</v>
      </c>
      <c r="F45" s="79"/>
      <c r="G45" s="459" t="s">
        <v>526</v>
      </c>
      <c r="H45" s="460"/>
      <c r="I45" s="460"/>
      <c r="J45" s="460"/>
      <c r="K45" s="460"/>
      <c r="L45" s="460"/>
      <c r="M45" s="590"/>
      <c r="N45" s="130"/>
      <c r="O45" s="601"/>
      <c r="P45" s="594"/>
      <c r="Q45" s="595"/>
      <c r="R45" s="596"/>
      <c r="S45" s="79"/>
      <c r="T45" s="79"/>
      <c r="U45" s="459"/>
      <c r="V45" s="460"/>
      <c r="W45" s="460"/>
      <c r="X45" s="460"/>
      <c r="Y45" s="460"/>
      <c r="Z45" s="460"/>
      <c r="AA45" s="590"/>
    </row>
    <row r="46" spans="1:27" ht="12.75" customHeight="1">
      <c r="A46" s="745"/>
      <c r="B46" s="589" t="s">
        <v>32</v>
      </c>
      <c r="C46" s="455"/>
      <c r="D46" s="684"/>
      <c r="E46" s="87">
        <f>SUM(E36:E45)</f>
        <v>4290</v>
      </c>
      <c r="F46" s="87">
        <f>SUM(F36:F45)</f>
        <v>0</v>
      </c>
      <c r="G46" s="597"/>
      <c r="H46" s="598"/>
      <c r="I46" s="598"/>
      <c r="J46" s="598"/>
      <c r="K46" s="598"/>
      <c r="L46" s="598"/>
      <c r="M46" s="599"/>
      <c r="N46" s="130"/>
      <c r="O46" s="602"/>
      <c r="P46" s="589" t="s">
        <v>32</v>
      </c>
      <c r="Q46" s="455"/>
      <c r="R46" s="684"/>
      <c r="S46" s="87">
        <f>SUM(S43:S45)</f>
        <v>100</v>
      </c>
      <c r="T46" s="87">
        <f>SUM(T43:T45)</f>
        <v>0</v>
      </c>
      <c r="U46" s="597"/>
      <c r="V46" s="598"/>
      <c r="W46" s="598"/>
      <c r="X46" s="598"/>
      <c r="Y46" s="598"/>
      <c r="Z46" s="598"/>
      <c r="AA46" s="599"/>
    </row>
    <row r="47" spans="1:27" ht="12.75" customHeight="1">
      <c r="A47" s="749" t="s">
        <v>527</v>
      </c>
      <c r="B47" s="606" t="s">
        <v>1598</v>
      </c>
      <c r="C47" s="607"/>
      <c r="D47" s="608"/>
      <c r="E47" s="86">
        <v>430</v>
      </c>
      <c r="F47" s="86"/>
      <c r="G47" s="586" t="s">
        <v>1599</v>
      </c>
      <c r="H47" s="587"/>
      <c r="I47" s="587"/>
      <c r="J47" s="587"/>
      <c r="K47" s="587"/>
      <c r="L47" s="587"/>
      <c r="M47" s="588"/>
      <c r="N47" s="130"/>
      <c r="O47" s="26"/>
      <c r="P47" s="26"/>
      <c r="Q47" s="26"/>
      <c r="R47" s="26"/>
      <c r="S47" s="26"/>
      <c r="T47" s="132"/>
      <c r="U47" s="26"/>
      <c r="V47" s="26"/>
      <c r="W47" s="26"/>
      <c r="X47" s="26"/>
      <c r="Y47" s="26"/>
      <c r="Z47" s="26"/>
      <c r="AA47" s="26"/>
    </row>
    <row r="48" spans="1:27" ht="12.75" customHeight="1">
      <c r="A48" s="750"/>
      <c r="B48" s="583" t="s">
        <v>1600</v>
      </c>
      <c r="C48" s="584"/>
      <c r="D48" s="585"/>
      <c r="E48" s="78">
        <v>340</v>
      </c>
      <c r="F48" s="78"/>
      <c r="G48" s="580" t="s">
        <v>1601</v>
      </c>
      <c r="H48" s="581"/>
      <c r="I48" s="581"/>
      <c r="J48" s="581"/>
      <c r="K48" s="581"/>
      <c r="L48" s="581"/>
      <c r="M48" s="582"/>
      <c r="N48" s="130"/>
      <c r="O48" s="26"/>
      <c r="P48" s="26"/>
      <c r="Q48" s="26"/>
      <c r="R48" s="26"/>
      <c r="S48" s="26"/>
      <c r="T48" s="132"/>
      <c r="U48" s="26"/>
      <c r="V48" s="26"/>
      <c r="W48" s="26"/>
      <c r="X48" s="26"/>
      <c r="Y48" s="26"/>
      <c r="Z48" s="26"/>
      <c r="AA48" s="26"/>
    </row>
    <row r="49" spans="1:27" ht="12.75" customHeight="1">
      <c r="A49" s="750"/>
      <c r="B49" s="583" t="s">
        <v>1602</v>
      </c>
      <c r="C49" s="584"/>
      <c r="D49" s="585"/>
      <c r="E49" s="78">
        <v>440</v>
      </c>
      <c r="F49" s="78"/>
      <c r="G49" s="580" t="s">
        <v>1603</v>
      </c>
      <c r="H49" s="581"/>
      <c r="I49" s="581"/>
      <c r="J49" s="581"/>
      <c r="K49" s="581"/>
      <c r="L49" s="581"/>
      <c r="M49" s="582"/>
      <c r="N49" s="130"/>
      <c r="O49" s="26"/>
      <c r="P49" s="26"/>
      <c r="Q49" s="26"/>
      <c r="R49" s="26"/>
      <c r="S49" s="26"/>
      <c r="T49" s="132"/>
      <c r="U49" s="26"/>
      <c r="V49" s="26"/>
      <c r="W49" s="26"/>
      <c r="X49" s="26"/>
      <c r="Y49" s="26"/>
      <c r="Z49" s="26"/>
      <c r="AA49" s="26"/>
    </row>
    <row r="50" spans="1:27" ht="12.75" customHeight="1">
      <c r="A50" s="750"/>
      <c r="B50" s="583" t="s">
        <v>528</v>
      </c>
      <c r="C50" s="584"/>
      <c r="D50" s="585"/>
      <c r="E50" s="78">
        <v>490</v>
      </c>
      <c r="F50" s="78"/>
      <c r="G50" s="580" t="s">
        <v>1604</v>
      </c>
      <c r="H50" s="581"/>
      <c r="I50" s="581"/>
      <c r="J50" s="581"/>
      <c r="K50" s="581"/>
      <c r="L50" s="581"/>
      <c r="M50" s="582"/>
      <c r="N50" s="130"/>
      <c r="O50" s="668" t="s">
        <v>524</v>
      </c>
      <c r="P50" s="669"/>
      <c r="Q50" s="669"/>
      <c r="R50" s="670"/>
      <c r="S50" s="98">
        <f>SUM(S42,S28,S18,S46)</f>
        <v>15650</v>
      </c>
      <c r="T50" s="116">
        <f>SUM(T42,T28,T18,T46)</f>
        <v>0</v>
      </c>
      <c r="U50" s="26"/>
      <c r="V50" s="26"/>
      <c r="W50" s="26"/>
      <c r="X50" s="26"/>
      <c r="Y50" s="26"/>
      <c r="Z50" s="26"/>
      <c r="AA50" s="26"/>
    </row>
    <row r="51" spans="1:27" ht="12.75" customHeight="1">
      <c r="A51" s="750"/>
      <c r="B51" s="583" t="s">
        <v>529</v>
      </c>
      <c r="C51" s="584"/>
      <c r="D51" s="585"/>
      <c r="E51" s="79">
        <v>310</v>
      </c>
      <c r="F51" s="79"/>
      <c r="G51" s="459" t="s">
        <v>1605</v>
      </c>
      <c r="H51" s="460"/>
      <c r="I51" s="460"/>
      <c r="J51" s="460"/>
      <c r="K51" s="460"/>
      <c r="L51" s="460"/>
      <c r="M51" s="590"/>
      <c r="N51" s="130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12.75" customHeight="1">
      <c r="A52" s="751"/>
      <c r="B52" s="589" t="s">
        <v>32</v>
      </c>
      <c r="C52" s="455"/>
      <c r="D52" s="684"/>
      <c r="E52" s="87">
        <f>SUM(E47:E51)</f>
        <v>2010</v>
      </c>
      <c r="F52" s="87">
        <f>SUM(F47:F51)</f>
        <v>0</v>
      </c>
      <c r="G52" s="591"/>
      <c r="H52" s="592"/>
      <c r="I52" s="592"/>
      <c r="J52" s="592"/>
      <c r="K52" s="592"/>
      <c r="L52" s="592"/>
      <c r="M52" s="593"/>
      <c r="N52" s="130"/>
      <c r="O52" s="46"/>
      <c r="P52" s="6"/>
      <c r="Q52" s="6"/>
      <c r="R52" s="6"/>
      <c r="S52" s="52"/>
      <c r="T52" s="26"/>
      <c r="U52" s="48"/>
      <c r="V52" s="48"/>
      <c r="W52" s="48"/>
      <c r="X52" s="48"/>
      <c r="Y52" s="48"/>
      <c r="Z52" s="48"/>
      <c r="AA52" s="48"/>
    </row>
    <row r="53" spans="1:27" ht="12.75" customHeight="1">
      <c r="A53" s="727" t="s">
        <v>530</v>
      </c>
      <c r="B53" s="606" t="s">
        <v>1606</v>
      </c>
      <c r="C53" s="607"/>
      <c r="D53" s="608"/>
      <c r="E53" s="86">
        <v>430</v>
      </c>
      <c r="F53" s="86"/>
      <c r="G53" s="586" t="s">
        <v>1607</v>
      </c>
      <c r="H53" s="587"/>
      <c r="I53" s="587"/>
      <c r="J53" s="587"/>
      <c r="K53" s="587"/>
      <c r="L53" s="587"/>
      <c r="M53" s="588"/>
      <c r="N53" s="130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14" ht="12.75" customHeight="1">
      <c r="A54" s="728"/>
      <c r="B54" s="583" t="s">
        <v>531</v>
      </c>
      <c r="C54" s="584"/>
      <c r="D54" s="585"/>
      <c r="E54" s="78">
        <v>490</v>
      </c>
      <c r="F54" s="78"/>
      <c r="G54" s="580" t="s">
        <v>1608</v>
      </c>
      <c r="H54" s="581"/>
      <c r="I54" s="581"/>
      <c r="J54" s="581"/>
      <c r="K54" s="581"/>
      <c r="L54" s="581"/>
      <c r="M54" s="582"/>
      <c r="N54" s="130"/>
    </row>
    <row r="55" spans="1:14" ht="12.75" customHeight="1">
      <c r="A55" s="728"/>
      <c r="B55" s="583" t="s">
        <v>1609</v>
      </c>
      <c r="C55" s="584"/>
      <c r="D55" s="585"/>
      <c r="E55" s="78">
        <v>410</v>
      </c>
      <c r="F55" s="78"/>
      <c r="G55" s="580" t="s">
        <v>1610</v>
      </c>
      <c r="H55" s="581"/>
      <c r="I55" s="581"/>
      <c r="J55" s="581"/>
      <c r="K55" s="581"/>
      <c r="L55" s="581"/>
      <c r="M55" s="582"/>
      <c r="N55" s="130"/>
    </row>
    <row r="56" spans="1:14" ht="12.75" customHeight="1">
      <c r="A56" s="728"/>
      <c r="B56" s="583" t="s">
        <v>1611</v>
      </c>
      <c r="C56" s="584"/>
      <c r="D56" s="585"/>
      <c r="E56" s="78">
        <v>500</v>
      </c>
      <c r="F56" s="78"/>
      <c r="G56" s="580" t="s">
        <v>1612</v>
      </c>
      <c r="H56" s="581"/>
      <c r="I56" s="581"/>
      <c r="J56" s="581"/>
      <c r="K56" s="581"/>
      <c r="L56" s="581"/>
      <c r="M56" s="582"/>
      <c r="N56" s="130"/>
    </row>
    <row r="57" spans="1:36" s="10" customFormat="1" ht="12.75" customHeight="1">
      <c r="A57" s="728"/>
      <c r="B57" s="583" t="s">
        <v>532</v>
      </c>
      <c r="C57" s="584"/>
      <c r="D57" s="585"/>
      <c r="E57" s="78">
        <v>520</v>
      </c>
      <c r="F57" s="78"/>
      <c r="G57" s="580" t="s">
        <v>1613</v>
      </c>
      <c r="H57" s="581"/>
      <c r="I57" s="581"/>
      <c r="J57" s="581"/>
      <c r="K57" s="581"/>
      <c r="L57" s="581"/>
      <c r="M57" s="582"/>
      <c r="N57" s="130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J57" s="3"/>
    </row>
    <row r="58" spans="1:28" ht="12.75" customHeight="1">
      <c r="A58" s="728"/>
      <c r="B58" s="583" t="s">
        <v>1614</v>
      </c>
      <c r="C58" s="584"/>
      <c r="D58" s="585"/>
      <c r="E58" s="78">
        <v>260</v>
      </c>
      <c r="F58" s="78"/>
      <c r="G58" s="580" t="s">
        <v>1615</v>
      </c>
      <c r="H58" s="581"/>
      <c r="I58" s="581"/>
      <c r="J58" s="581"/>
      <c r="K58" s="581"/>
      <c r="L58" s="581"/>
      <c r="M58" s="582"/>
      <c r="N58" s="130"/>
      <c r="AB58" s="10"/>
    </row>
    <row r="59" spans="1:14" ht="12.75" customHeight="1">
      <c r="A59" s="728"/>
      <c r="B59" s="583" t="s">
        <v>1616</v>
      </c>
      <c r="C59" s="584"/>
      <c r="D59" s="585"/>
      <c r="E59" s="78">
        <v>390</v>
      </c>
      <c r="F59" s="78"/>
      <c r="G59" s="580" t="s">
        <v>1617</v>
      </c>
      <c r="H59" s="581"/>
      <c r="I59" s="581"/>
      <c r="J59" s="581"/>
      <c r="K59" s="581"/>
      <c r="L59" s="581"/>
      <c r="M59" s="582"/>
      <c r="N59" s="130"/>
    </row>
    <row r="60" spans="1:14" ht="12.75" customHeight="1">
      <c r="A60" s="728"/>
      <c r="B60" s="583" t="s">
        <v>1618</v>
      </c>
      <c r="C60" s="584"/>
      <c r="D60" s="585"/>
      <c r="E60" s="78">
        <v>380</v>
      </c>
      <c r="F60" s="78"/>
      <c r="G60" s="580" t="s">
        <v>1619</v>
      </c>
      <c r="H60" s="581"/>
      <c r="I60" s="581"/>
      <c r="J60" s="581"/>
      <c r="K60" s="581"/>
      <c r="L60" s="581"/>
      <c r="M60" s="582"/>
      <c r="N60" s="130"/>
    </row>
    <row r="61" spans="1:14" ht="12.75" customHeight="1">
      <c r="A61" s="728"/>
      <c r="B61" s="583" t="s">
        <v>1620</v>
      </c>
      <c r="C61" s="584"/>
      <c r="D61" s="585"/>
      <c r="E61" s="78">
        <v>360</v>
      </c>
      <c r="F61" s="78"/>
      <c r="G61" s="580" t="s">
        <v>1621</v>
      </c>
      <c r="H61" s="581"/>
      <c r="I61" s="581"/>
      <c r="J61" s="581"/>
      <c r="K61" s="581"/>
      <c r="L61" s="581"/>
      <c r="M61" s="582"/>
      <c r="N61" s="130"/>
    </row>
    <row r="62" spans="1:36" ht="12.75" customHeight="1">
      <c r="A62" s="728"/>
      <c r="B62" s="583" t="s">
        <v>1622</v>
      </c>
      <c r="C62" s="584"/>
      <c r="D62" s="585"/>
      <c r="E62" s="79">
        <v>110</v>
      </c>
      <c r="F62" s="79"/>
      <c r="G62" s="459" t="s">
        <v>1623</v>
      </c>
      <c r="H62" s="460"/>
      <c r="I62" s="460"/>
      <c r="J62" s="460"/>
      <c r="K62" s="460"/>
      <c r="L62" s="460"/>
      <c r="M62" s="590"/>
      <c r="N62" s="130"/>
      <c r="AJ62" s="10"/>
    </row>
    <row r="63" spans="1:14" ht="12.75" customHeight="1">
      <c r="A63" s="729"/>
      <c r="B63" s="589" t="s">
        <v>32</v>
      </c>
      <c r="C63" s="455"/>
      <c r="D63" s="456"/>
      <c r="E63" s="87">
        <f>SUM(E53:E62)</f>
        <v>3850</v>
      </c>
      <c r="F63" s="87">
        <f>SUM(F53:F62)</f>
        <v>0</v>
      </c>
      <c r="G63" s="597"/>
      <c r="H63" s="598"/>
      <c r="I63" s="598"/>
      <c r="J63" s="598"/>
      <c r="K63" s="598"/>
      <c r="L63" s="598"/>
      <c r="M63" s="599"/>
      <c r="N63" s="130"/>
    </row>
    <row r="64" spans="1:14" ht="12.75" customHeight="1">
      <c r="A64" s="49"/>
      <c r="B64" s="40"/>
      <c r="C64" s="40"/>
      <c r="D64" s="40"/>
      <c r="E64" s="50"/>
      <c r="F64" s="63"/>
      <c r="G64" s="41"/>
      <c r="H64" s="41"/>
      <c r="I64" s="41"/>
      <c r="J64" s="41"/>
      <c r="K64" s="41"/>
      <c r="L64" s="41"/>
      <c r="M64" s="41"/>
      <c r="N64" s="130"/>
    </row>
    <row r="65" spans="1:14" ht="12.75" customHeight="1">
      <c r="A65" s="668" t="s">
        <v>533</v>
      </c>
      <c r="B65" s="669"/>
      <c r="C65" s="669"/>
      <c r="D65" s="670"/>
      <c r="E65" s="98">
        <f>SUM(E63,E52,E46,E35,E26,E16)</f>
        <v>23590</v>
      </c>
      <c r="F65" s="116">
        <f>SUM(F63,F52,F46,F35,F26,F16)</f>
        <v>0</v>
      </c>
      <c r="H65" s="26"/>
      <c r="I65" s="26"/>
      <c r="J65" s="26"/>
      <c r="K65" s="26"/>
      <c r="L65" s="26"/>
      <c r="M65" s="26"/>
      <c r="N65" s="130"/>
    </row>
    <row r="66" spans="1:27" ht="12.75" customHeight="1">
      <c r="A66" s="649" t="s">
        <v>948</v>
      </c>
      <c r="B66" s="649"/>
      <c r="C66" s="649"/>
      <c r="D66" s="649"/>
      <c r="E66" s="649"/>
      <c r="F66" s="649"/>
      <c r="G66" s="649"/>
      <c r="H66" s="649"/>
      <c r="I66" s="649"/>
      <c r="J66" s="649"/>
      <c r="K66" s="649"/>
      <c r="L66" s="649"/>
      <c r="M66" s="649"/>
      <c r="N66" s="649"/>
      <c r="O66" s="649"/>
      <c r="P66" s="649"/>
      <c r="Q66" s="649"/>
      <c r="R66" s="649"/>
      <c r="S66" s="649"/>
      <c r="T66" s="649"/>
      <c r="U66" s="649"/>
      <c r="V66" s="649"/>
      <c r="W66" s="649"/>
      <c r="X66" s="649"/>
      <c r="Y66" s="649"/>
      <c r="Z66" s="649"/>
      <c r="AA66" s="649"/>
    </row>
    <row r="67" spans="2:13" ht="12.75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72" spans="15:27" ht="12.75" customHeight="1"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</sheetData>
  <sheetProtection/>
  <mergeCells count="234">
    <mergeCell ref="B36:D36"/>
    <mergeCell ref="U41:AA41"/>
    <mergeCell ref="G29:M29"/>
    <mergeCell ref="B39:D39"/>
    <mergeCell ref="G30:M30"/>
    <mergeCell ref="G32:M32"/>
    <mergeCell ref="B32:D32"/>
    <mergeCell ref="B30:D30"/>
    <mergeCell ref="B35:D35"/>
    <mergeCell ref="B33:D33"/>
    <mergeCell ref="A47:A52"/>
    <mergeCell ref="X1:AA1"/>
    <mergeCell ref="F1:W1"/>
    <mergeCell ref="A36:A46"/>
    <mergeCell ref="B41:D41"/>
    <mergeCell ref="B37:D37"/>
    <mergeCell ref="B40:D40"/>
    <mergeCell ref="B25:D25"/>
    <mergeCell ref="B27:D27"/>
    <mergeCell ref="B47:D47"/>
    <mergeCell ref="A27:A35"/>
    <mergeCell ref="B44:D44"/>
    <mergeCell ref="B42:D42"/>
    <mergeCell ref="B43:D43"/>
    <mergeCell ref="G37:M37"/>
    <mergeCell ref="G31:M31"/>
    <mergeCell ref="G34:M34"/>
    <mergeCell ref="G35:M35"/>
    <mergeCell ref="G33:M33"/>
    <mergeCell ref="B38:D38"/>
    <mergeCell ref="B34:D34"/>
    <mergeCell ref="G28:M28"/>
    <mergeCell ref="U2:AA2"/>
    <mergeCell ref="G20:M20"/>
    <mergeCell ref="G21:M21"/>
    <mergeCell ref="G22:M22"/>
    <mergeCell ref="G19:M19"/>
    <mergeCell ref="G15:M15"/>
    <mergeCell ref="G16:M16"/>
    <mergeCell ref="G18:M18"/>
    <mergeCell ref="U8:AA8"/>
    <mergeCell ref="U7:AA7"/>
    <mergeCell ref="P5:R5"/>
    <mergeCell ref="U6:AA6"/>
    <mergeCell ref="U13:AA13"/>
    <mergeCell ref="U11:AA11"/>
    <mergeCell ref="U9:AA9"/>
    <mergeCell ref="U10:AA10"/>
    <mergeCell ref="P8:R8"/>
    <mergeCell ref="P10:R10"/>
    <mergeCell ref="B6:D6"/>
    <mergeCell ref="G7:M7"/>
    <mergeCell ref="P2:Q2"/>
    <mergeCell ref="D3:S3"/>
    <mergeCell ref="U3:Z3"/>
    <mergeCell ref="X4:Z4"/>
    <mergeCell ref="U4:V4"/>
    <mergeCell ref="U5:AA5"/>
    <mergeCell ref="F2:G2"/>
    <mergeCell ref="G5:M5"/>
    <mergeCell ref="U12:AA12"/>
    <mergeCell ref="P9:R9"/>
    <mergeCell ref="P15:R15"/>
    <mergeCell ref="B14:D14"/>
    <mergeCell ref="B13:D13"/>
    <mergeCell ref="B10:D10"/>
    <mergeCell ref="P11:R11"/>
    <mergeCell ref="P12:R12"/>
    <mergeCell ref="G12:M12"/>
    <mergeCell ref="B9:D9"/>
    <mergeCell ref="B19:D19"/>
    <mergeCell ref="B16:D16"/>
    <mergeCell ref="B8:D8"/>
    <mergeCell ref="B12:D12"/>
    <mergeCell ref="B7:D7"/>
    <mergeCell ref="B18:D18"/>
    <mergeCell ref="A17:A26"/>
    <mergeCell ref="B17:D17"/>
    <mergeCell ref="B22:D22"/>
    <mergeCell ref="B15:D15"/>
    <mergeCell ref="B23:D23"/>
    <mergeCell ref="B26:D26"/>
    <mergeCell ref="A6:A16"/>
    <mergeCell ref="B11:D11"/>
    <mergeCell ref="B21:D21"/>
    <mergeCell ref="B20:D20"/>
    <mergeCell ref="A1:C1"/>
    <mergeCell ref="A2:C2"/>
    <mergeCell ref="A3:C3"/>
    <mergeCell ref="B5:D5"/>
    <mergeCell ref="D2:E2"/>
    <mergeCell ref="A4:S4"/>
    <mergeCell ref="D1:E1"/>
    <mergeCell ref="H2:I2"/>
    <mergeCell ref="K2:M2"/>
    <mergeCell ref="G17:M17"/>
    <mergeCell ref="G6:M6"/>
    <mergeCell ref="P18:R18"/>
    <mergeCell ref="G8:M8"/>
    <mergeCell ref="G14:M14"/>
    <mergeCell ref="G11:M11"/>
    <mergeCell ref="G13:M13"/>
    <mergeCell ref="G9:M9"/>
    <mergeCell ref="G10:M10"/>
    <mergeCell ref="P6:R6"/>
    <mergeCell ref="P13:R13"/>
    <mergeCell ref="P19:R19"/>
    <mergeCell ref="P17:R17"/>
    <mergeCell ref="P16:R16"/>
    <mergeCell ref="P14:R14"/>
    <mergeCell ref="O19:O28"/>
    <mergeCell ref="P25:R25"/>
    <mergeCell ref="P24:R24"/>
    <mergeCell ref="O6:O18"/>
    <mergeCell ref="P7:R7"/>
    <mergeCell ref="G24:M24"/>
    <mergeCell ref="G25:M25"/>
    <mergeCell ref="P28:R28"/>
    <mergeCell ref="P20:R20"/>
    <mergeCell ref="P21:R21"/>
    <mergeCell ref="P26:R26"/>
    <mergeCell ref="P22:R22"/>
    <mergeCell ref="P23:R23"/>
    <mergeCell ref="G23:M23"/>
    <mergeCell ref="G27:M27"/>
    <mergeCell ref="U20:AA20"/>
    <mergeCell ref="U18:AA18"/>
    <mergeCell ref="U17:AA17"/>
    <mergeCell ref="U21:AA21"/>
    <mergeCell ref="B31:D31"/>
    <mergeCell ref="B24:D24"/>
    <mergeCell ref="B29:D29"/>
    <mergeCell ref="B28:D28"/>
    <mergeCell ref="G26:M26"/>
    <mergeCell ref="P27:R27"/>
    <mergeCell ref="U23:AA23"/>
    <mergeCell ref="U24:AA24"/>
    <mergeCell ref="U27:AA27"/>
    <mergeCell ref="U26:AA26"/>
    <mergeCell ref="U25:AA25"/>
    <mergeCell ref="U14:AA14"/>
    <mergeCell ref="U15:AA15"/>
    <mergeCell ref="U19:AA19"/>
    <mergeCell ref="U22:AA22"/>
    <mergeCell ref="U16:AA16"/>
    <mergeCell ref="U38:AA38"/>
    <mergeCell ref="U33:AA33"/>
    <mergeCell ref="U34:AA34"/>
    <mergeCell ref="U32:AA32"/>
    <mergeCell ref="U28:AA28"/>
    <mergeCell ref="U29:AA29"/>
    <mergeCell ref="U30:AA30"/>
    <mergeCell ref="U31:AA31"/>
    <mergeCell ref="P36:R36"/>
    <mergeCell ref="G36:M36"/>
    <mergeCell ref="P30:R30"/>
    <mergeCell ref="P39:R39"/>
    <mergeCell ref="U40:AA40"/>
    <mergeCell ref="P31:R31"/>
    <mergeCell ref="U35:AA35"/>
    <mergeCell ref="U36:AA36"/>
    <mergeCell ref="U37:AA37"/>
    <mergeCell ref="U39:AA39"/>
    <mergeCell ref="P32:R32"/>
    <mergeCell ref="P33:R33"/>
    <mergeCell ref="P35:R35"/>
    <mergeCell ref="G39:M39"/>
    <mergeCell ref="O29:O42"/>
    <mergeCell ref="G40:M40"/>
    <mergeCell ref="P34:R34"/>
    <mergeCell ref="P29:R29"/>
    <mergeCell ref="G38:M38"/>
    <mergeCell ref="P37:R37"/>
    <mergeCell ref="A65:D65"/>
    <mergeCell ref="A53:A63"/>
    <mergeCell ref="B61:D61"/>
    <mergeCell ref="B60:D60"/>
    <mergeCell ref="B59:D59"/>
    <mergeCell ref="B58:D58"/>
    <mergeCell ref="B62:D62"/>
    <mergeCell ref="B63:D63"/>
    <mergeCell ref="B48:D48"/>
    <mergeCell ref="G48:M48"/>
    <mergeCell ref="G46:M46"/>
    <mergeCell ref="P38:R38"/>
    <mergeCell ref="P40:R40"/>
    <mergeCell ref="G63:M63"/>
    <mergeCell ref="B45:D45"/>
    <mergeCell ref="G44:M44"/>
    <mergeCell ref="B49:D49"/>
    <mergeCell ref="B52:D52"/>
    <mergeCell ref="G50:M50"/>
    <mergeCell ref="G53:M53"/>
    <mergeCell ref="O50:R50"/>
    <mergeCell ref="P42:R42"/>
    <mergeCell ref="G45:M45"/>
    <mergeCell ref="B46:D46"/>
    <mergeCell ref="B51:D51"/>
    <mergeCell ref="B50:D50"/>
    <mergeCell ref="B53:D53"/>
    <mergeCell ref="G51:M51"/>
    <mergeCell ref="G54:M54"/>
    <mergeCell ref="G57:M57"/>
    <mergeCell ref="B57:D57"/>
    <mergeCell ref="B55:D55"/>
    <mergeCell ref="B56:D56"/>
    <mergeCell ref="B54:D54"/>
    <mergeCell ref="G47:M47"/>
    <mergeCell ref="G62:M62"/>
    <mergeCell ref="G60:M60"/>
    <mergeCell ref="G61:M61"/>
    <mergeCell ref="G56:M56"/>
    <mergeCell ref="G55:M55"/>
    <mergeCell ref="G59:M59"/>
    <mergeCell ref="G49:M49"/>
    <mergeCell ref="G52:M52"/>
    <mergeCell ref="G58:M58"/>
    <mergeCell ref="G41:M41"/>
    <mergeCell ref="P41:R41"/>
    <mergeCell ref="G43:M43"/>
    <mergeCell ref="G42:M42"/>
    <mergeCell ref="P43:R43"/>
    <mergeCell ref="U42:AA42"/>
    <mergeCell ref="X43:AA43"/>
    <mergeCell ref="X44:AA44"/>
    <mergeCell ref="A66:AA66"/>
    <mergeCell ref="P44:R44"/>
    <mergeCell ref="P45:R45"/>
    <mergeCell ref="U45:AA45"/>
    <mergeCell ref="O43:O46"/>
    <mergeCell ref="P46:R46"/>
    <mergeCell ref="U46:AA46"/>
    <mergeCell ref="U43:W43"/>
    <mergeCell ref="U44:W44"/>
  </mergeCells>
  <conditionalFormatting sqref="F6:F65">
    <cfRule type="cellIs" priority="4" dxfId="18" operator="greaterThan" stopIfTrue="1">
      <formula>E6</formula>
    </cfRule>
  </conditionalFormatting>
  <conditionalFormatting sqref="T6:T50">
    <cfRule type="cellIs" priority="2" dxfId="18" operator="greaterThan" stopIfTrue="1">
      <formula>S6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AA88"/>
  <sheetViews>
    <sheetView showZeros="0" zoomScaleSheetLayoutView="65" zoomScalePageLayoutView="0" workbookViewId="0" topLeftCell="A1">
      <selection activeCell="A3" sqref="A3:C3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7" width="3.09765625" style="3" customWidth="1"/>
    <col min="28" max="16384" width="3.09765625" style="3" customWidth="1"/>
  </cols>
  <sheetData>
    <row r="1" spans="1:27" s="1" customFormat="1" ht="14.25">
      <c r="A1" s="632" t="s">
        <v>962</v>
      </c>
      <c r="B1" s="633"/>
      <c r="C1" s="633"/>
      <c r="D1" s="741" t="s">
        <v>1952</v>
      </c>
      <c r="E1" s="742"/>
      <c r="F1" s="741" t="s">
        <v>1710</v>
      </c>
      <c r="G1" s="742"/>
      <c r="H1" s="709" t="s">
        <v>1479</v>
      </c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2">
        <f>'申込書'!$A$1</f>
        <v>43435</v>
      </c>
      <c r="Y1" s="652"/>
      <c r="Z1" s="652"/>
      <c r="AA1" s="653"/>
    </row>
    <row r="2" spans="1:27" ht="20.25" customHeight="1">
      <c r="A2" s="635" t="s">
        <v>1712</v>
      </c>
      <c r="B2" s="636"/>
      <c r="C2" s="637"/>
      <c r="D2" s="628">
        <f>'申込書'!$A$3</f>
        <v>2018</v>
      </c>
      <c r="E2" s="629"/>
      <c r="F2" s="631">
        <f>'申込書'!$J$4</f>
        <v>43432</v>
      </c>
      <c r="G2" s="631"/>
      <c r="H2" s="645" t="str">
        <f>'申込書'!$L$4</f>
        <v>（水）</v>
      </c>
      <c r="I2" s="645"/>
      <c r="J2" s="135" t="s">
        <v>805</v>
      </c>
      <c r="K2" s="619">
        <f>'申込書'!$N$4</f>
        <v>43434</v>
      </c>
      <c r="L2" s="619"/>
      <c r="M2" s="619"/>
      <c r="N2" s="136" t="str">
        <f>'申込書'!$P$4</f>
        <v>（金）</v>
      </c>
      <c r="O2" s="137" t="s">
        <v>806</v>
      </c>
      <c r="P2" s="630">
        <f>'申込書'!$C$4</f>
        <v>43435</v>
      </c>
      <c r="Q2" s="630"/>
      <c r="R2" s="2" t="s">
        <v>831</v>
      </c>
      <c r="S2" s="138" t="s">
        <v>832</v>
      </c>
      <c r="T2" s="111" t="s">
        <v>833</v>
      </c>
      <c r="U2" s="620">
        <f>'申込書'!$C$7</f>
        <v>0</v>
      </c>
      <c r="V2" s="621"/>
      <c r="W2" s="621"/>
      <c r="X2" s="621"/>
      <c r="Y2" s="621"/>
      <c r="Z2" s="621"/>
      <c r="AA2" s="622"/>
    </row>
    <row r="3" spans="1:27" ht="20.25" customHeight="1">
      <c r="A3" s="638" t="s">
        <v>1709</v>
      </c>
      <c r="B3" s="639"/>
      <c r="C3" s="640"/>
      <c r="D3" s="641">
        <f>'申込書'!$C$5</f>
        <v>0</v>
      </c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3"/>
      <c r="T3" s="111" t="s">
        <v>1880</v>
      </c>
      <c r="U3" s="625">
        <f>'集計表'!$N$102</f>
        <v>0</v>
      </c>
      <c r="V3" s="625"/>
      <c r="W3" s="625"/>
      <c r="X3" s="625"/>
      <c r="Y3" s="625"/>
      <c r="Z3" s="625"/>
      <c r="AA3" s="4" t="s">
        <v>1714</v>
      </c>
    </row>
    <row r="4" spans="1:27" ht="13.5">
      <c r="A4" s="644" t="s">
        <v>1875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84"/>
      <c r="U4" s="676" t="s">
        <v>22</v>
      </c>
      <c r="V4" s="676"/>
      <c r="W4" s="19" t="s">
        <v>1624</v>
      </c>
      <c r="X4" s="770">
        <f>SUM(F21,F53,T53)</f>
        <v>0</v>
      </c>
      <c r="Y4" s="676"/>
      <c r="Z4" s="676"/>
      <c r="AA4" s="3" t="s">
        <v>1625</v>
      </c>
    </row>
    <row r="5" spans="1:27" ht="12.75" customHeight="1">
      <c r="A5" s="20"/>
      <c r="B5" s="616" t="s">
        <v>1626</v>
      </c>
      <c r="C5" s="617"/>
      <c r="D5" s="617"/>
      <c r="E5" s="92" t="s">
        <v>23</v>
      </c>
      <c r="F5" s="104" t="s">
        <v>24</v>
      </c>
      <c r="G5" s="617" t="s">
        <v>837</v>
      </c>
      <c r="H5" s="617"/>
      <c r="I5" s="617"/>
      <c r="J5" s="617"/>
      <c r="K5" s="617"/>
      <c r="L5" s="617"/>
      <c r="M5" s="627"/>
      <c r="O5" s="20"/>
      <c r="P5" s="616" t="s">
        <v>1363</v>
      </c>
      <c r="Q5" s="617"/>
      <c r="R5" s="617"/>
      <c r="S5" s="92" t="s">
        <v>23</v>
      </c>
      <c r="T5" s="91" t="s">
        <v>24</v>
      </c>
      <c r="U5" s="617" t="s">
        <v>837</v>
      </c>
      <c r="V5" s="617"/>
      <c r="W5" s="617"/>
      <c r="X5" s="617"/>
      <c r="Y5" s="617"/>
      <c r="Z5" s="617"/>
      <c r="AA5" s="627"/>
    </row>
    <row r="6" spans="1:27" ht="12.75" customHeight="1">
      <c r="A6" s="600" t="s">
        <v>1627</v>
      </c>
      <c r="B6" s="606" t="s">
        <v>993</v>
      </c>
      <c r="C6" s="607"/>
      <c r="D6" s="608"/>
      <c r="E6" s="103">
        <v>340</v>
      </c>
      <c r="F6" s="108"/>
      <c r="G6" s="609" t="s">
        <v>1628</v>
      </c>
      <c r="H6" s="610"/>
      <c r="I6" s="610"/>
      <c r="J6" s="610"/>
      <c r="K6" s="610"/>
      <c r="L6" s="610"/>
      <c r="M6" s="611"/>
      <c r="N6" s="130"/>
      <c r="O6" s="600" t="s">
        <v>769</v>
      </c>
      <c r="P6" s="583" t="s">
        <v>994</v>
      </c>
      <c r="Q6" s="584"/>
      <c r="R6" s="585"/>
      <c r="S6" s="103">
        <v>510</v>
      </c>
      <c r="T6" s="108"/>
      <c r="U6" s="586" t="s">
        <v>973</v>
      </c>
      <c r="V6" s="587"/>
      <c r="W6" s="587"/>
      <c r="X6" s="587"/>
      <c r="Y6" s="587"/>
      <c r="Z6" s="587"/>
      <c r="AA6" s="588"/>
    </row>
    <row r="7" spans="1:27" ht="12.75" customHeight="1">
      <c r="A7" s="713"/>
      <c r="B7" s="583" t="s">
        <v>995</v>
      </c>
      <c r="C7" s="584"/>
      <c r="D7" s="585"/>
      <c r="E7" s="101">
        <v>450</v>
      </c>
      <c r="F7" s="105"/>
      <c r="G7" s="580" t="s">
        <v>1629</v>
      </c>
      <c r="H7" s="581"/>
      <c r="I7" s="581"/>
      <c r="J7" s="581"/>
      <c r="K7" s="581"/>
      <c r="L7" s="581"/>
      <c r="M7" s="582"/>
      <c r="N7" s="130"/>
      <c r="O7" s="601"/>
      <c r="P7" s="583" t="s">
        <v>970</v>
      </c>
      <c r="Q7" s="584"/>
      <c r="R7" s="585"/>
      <c r="S7" s="101">
        <v>350</v>
      </c>
      <c r="T7" s="105"/>
      <c r="U7" s="580" t="s">
        <v>974</v>
      </c>
      <c r="V7" s="581"/>
      <c r="W7" s="581"/>
      <c r="X7" s="581"/>
      <c r="Y7" s="581"/>
      <c r="Z7" s="581"/>
      <c r="AA7" s="582"/>
    </row>
    <row r="8" spans="1:27" ht="12.75" customHeight="1">
      <c r="A8" s="713"/>
      <c r="B8" s="583" t="s">
        <v>996</v>
      </c>
      <c r="C8" s="584"/>
      <c r="D8" s="585"/>
      <c r="E8" s="101">
        <v>310</v>
      </c>
      <c r="F8" s="105"/>
      <c r="G8" s="580" t="s">
        <v>1630</v>
      </c>
      <c r="H8" s="581"/>
      <c r="I8" s="581"/>
      <c r="J8" s="581"/>
      <c r="K8" s="581"/>
      <c r="L8" s="581"/>
      <c r="M8" s="582"/>
      <c r="N8" s="130"/>
      <c r="O8" s="601"/>
      <c r="P8" s="583" t="s">
        <v>971</v>
      </c>
      <c r="Q8" s="584"/>
      <c r="R8" s="585"/>
      <c r="S8" s="101">
        <v>350</v>
      </c>
      <c r="T8" s="105"/>
      <c r="U8" s="580" t="s">
        <v>975</v>
      </c>
      <c r="V8" s="581"/>
      <c r="W8" s="581"/>
      <c r="X8" s="581"/>
      <c r="Y8" s="581"/>
      <c r="Z8" s="581"/>
      <c r="AA8" s="582"/>
    </row>
    <row r="9" spans="1:27" ht="12.75" customHeight="1">
      <c r="A9" s="713"/>
      <c r="B9" s="583" t="s">
        <v>997</v>
      </c>
      <c r="C9" s="584"/>
      <c r="D9" s="585"/>
      <c r="E9" s="101">
        <v>640</v>
      </c>
      <c r="F9" s="101"/>
      <c r="G9" s="580" t="s">
        <v>1580</v>
      </c>
      <c r="H9" s="581"/>
      <c r="I9" s="581"/>
      <c r="J9" s="581"/>
      <c r="K9" s="581"/>
      <c r="L9" s="581"/>
      <c r="M9" s="582"/>
      <c r="N9" s="130"/>
      <c r="O9" s="601"/>
      <c r="P9" s="583" t="s">
        <v>972</v>
      </c>
      <c r="Q9" s="584"/>
      <c r="R9" s="585"/>
      <c r="S9" s="101">
        <v>450</v>
      </c>
      <c r="T9" s="78"/>
      <c r="U9" s="580" t="s">
        <v>976</v>
      </c>
      <c r="V9" s="581"/>
      <c r="W9" s="581"/>
      <c r="X9" s="581"/>
      <c r="Y9" s="581"/>
      <c r="Z9" s="581"/>
      <c r="AA9" s="582"/>
    </row>
    <row r="10" spans="1:27" ht="12.75" customHeight="1">
      <c r="A10" s="713"/>
      <c r="B10" s="583" t="s">
        <v>998</v>
      </c>
      <c r="C10" s="584"/>
      <c r="D10" s="585"/>
      <c r="E10" s="101">
        <v>370</v>
      </c>
      <c r="F10" s="101"/>
      <c r="G10" s="580" t="s">
        <v>1631</v>
      </c>
      <c r="H10" s="581"/>
      <c r="I10" s="581"/>
      <c r="J10" s="581"/>
      <c r="K10" s="581"/>
      <c r="L10" s="581"/>
      <c r="M10" s="582"/>
      <c r="N10" s="130"/>
      <c r="O10" s="601"/>
      <c r="P10" s="583" t="s">
        <v>770</v>
      </c>
      <c r="Q10" s="584"/>
      <c r="R10" s="585"/>
      <c r="S10" s="101">
        <v>420</v>
      </c>
      <c r="T10" s="78"/>
      <c r="U10" s="767" t="s">
        <v>977</v>
      </c>
      <c r="V10" s="768"/>
      <c r="W10" s="768"/>
      <c r="X10" s="768"/>
      <c r="Y10" s="768"/>
      <c r="Z10" s="768"/>
      <c r="AA10" s="769"/>
    </row>
    <row r="11" spans="1:27" ht="12.75" customHeight="1">
      <c r="A11" s="713"/>
      <c r="B11" s="583" t="s">
        <v>999</v>
      </c>
      <c r="C11" s="584"/>
      <c r="D11" s="585"/>
      <c r="E11" s="101">
        <v>420</v>
      </c>
      <c r="F11" s="101"/>
      <c r="G11" s="580" t="s">
        <v>1632</v>
      </c>
      <c r="H11" s="581"/>
      <c r="I11" s="581"/>
      <c r="J11" s="581"/>
      <c r="K11" s="581"/>
      <c r="L11" s="581"/>
      <c r="M11" s="582"/>
      <c r="N11" s="130"/>
      <c r="O11" s="601"/>
      <c r="P11" s="583" t="s">
        <v>771</v>
      </c>
      <c r="Q11" s="584"/>
      <c r="R11" s="585"/>
      <c r="S11" s="101">
        <v>290</v>
      </c>
      <c r="T11" s="78"/>
      <c r="U11" s="580" t="s">
        <v>978</v>
      </c>
      <c r="V11" s="581"/>
      <c r="W11" s="581"/>
      <c r="X11" s="581"/>
      <c r="Y11" s="581"/>
      <c r="Z11" s="581"/>
      <c r="AA11" s="582"/>
    </row>
    <row r="12" spans="1:27" ht="12.75" customHeight="1">
      <c r="A12" s="713"/>
      <c r="B12" s="583" t="s">
        <v>1000</v>
      </c>
      <c r="C12" s="584"/>
      <c r="D12" s="585"/>
      <c r="E12" s="101">
        <v>360</v>
      </c>
      <c r="F12" s="101"/>
      <c r="G12" s="580" t="s">
        <v>1633</v>
      </c>
      <c r="H12" s="581"/>
      <c r="I12" s="581"/>
      <c r="J12" s="581"/>
      <c r="K12" s="581"/>
      <c r="L12" s="581"/>
      <c r="M12" s="582"/>
      <c r="N12" s="130"/>
      <c r="O12" s="601"/>
      <c r="P12" s="583" t="s">
        <v>774</v>
      </c>
      <c r="Q12" s="584"/>
      <c r="R12" s="585"/>
      <c r="S12" s="101">
        <v>560</v>
      </c>
      <c r="T12" s="78"/>
      <c r="U12" s="580" t="s">
        <v>979</v>
      </c>
      <c r="V12" s="581"/>
      <c r="W12" s="581"/>
      <c r="X12" s="581"/>
      <c r="Y12" s="581"/>
      <c r="Z12" s="581"/>
      <c r="AA12" s="582"/>
    </row>
    <row r="13" spans="1:27" ht="12.75" customHeight="1">
      <c r="A13" s="713"/>
      <c r="B13" s="583" t="s">
        <v>1001</v>
      </c>
      <c r="C13" s="584"/>
      <c r="D13" s="585"/>
      <c r="E13" s="101">
        <v>390</v>
      </c>
      <c r="F13" s="101"/>
      <c r="G13" s="580" t="s">
        <v>1634</v>
      </c>
      <c r="H13" s="581"/>
      <c r="I13" s="581"/>
      <c r="J13" s="581"/>
      <c r="K13" s="581"/>
      <c r="L13" s="581"/>
      <c r="M13" s="582"/>
      <c r="N13" s="130"/>
      <c r="O13" s="601"/>
      <c r="P13" s="583" t="s">
        <v>776</v>
      </c>
      <c r="Q13" s="584"/>
      <c r="R13" s="585"/>
      <c r="S13" s="101">
        <v>480</v>
      </c>
      <c r="T13" s="78"/>
      <c r="U13" s="580" t="s">
        <v>1868</v>
      </c>
      <c r="V13" s="581"/>
      <c r="W13" s="581"/>
      <c r="X13" s="581"/>
      <c r="Y13" s="581"/>
      <c r="Z13" s="581"/>
      <c r="AA13" s="582"/>
    </row>
    <row r="14" spans="1:27" ht="12.75" customHeight="1">
      <c r="A14" s="713"/>
      <c r="B14" s="583" t="s">
        <v>1002</v>
      </c>
      <c r="C14" s="584"/>
      <c r="D14" s="585"/>
      <c r="E14" s="101">
        <v>450</v>
      </c>
      <c r="F14" s="101"/>
      <c r="G14" s="580" t="s">
        <v>1635</v>
      </c>
      <c r="H14" s="581"/>
      <c r="I14" s="581"/>
      <c r="J14" s="581"/>
      <c r="K14" s="581"/>
      <c r="L14" s="581"/>
      <c r="M14" s="582"/>
      <c r="N14" s="130"/>
      <c r="O14" s="601"/>
      <c r="P14" s="583" t="s">
        <v>778</v>
      </c>
      <c r="Q14" s="584"/>
      <c r="R14" s="585"/>
      <c r="S14" s="101">
        <v>490</v>
      </c>
      <c r="T14" s="78"/>
      <c r="U14" s="580" t="s">
        <v>980</v>
      </c>
      <c r="V14" s="581"/>
      <c r="W14" s="581"/>
      <c r="X14" s="581"/>
      <c r="Y14" s="581"/>
      <c r="Z14" s="581"/>
      <c r="AA14" s="582"/>
    </row>
    <row r="15" spans="1:27" ht="12.75" customHeight="1">
      <c r="A15" s="713"/>
      <c r="B15" s="583" t="s">
        <v>1003</v>
      </c>
      <c r="C15" s="584"/>
      <c r="D15" s="585"/>
      <c r="E15" s="101">
        <v>360</v>
      </c>
      <c r="F15" s="101"/>
      <c r="G15" s="580" t="s">
        <v>1636</v>
      </c>
      <c r="H15" s="581"/>
      <c r="I15" s="581"/>
      <c r="J15" s="581"/>
      <c r="K15" s="581"/>
      <c r="L15" s="581"/>
      <c r="M15" s="582"/>
      <c r="N15" s="130"/>
      <c r="O15" s="601"/>
      <c r="P15" s="583" t="s">
        <v>780</v>
      </c>
      <c r="Q15" s="584"/>
      <c r="R15" s="585"/>
      <c r="S15" s="101">
        <v>490</v>
      </c>
      <c r="T15" s="78"/>
      <c r="U15" s="580" t="s">
        <v>981</v>
      </c>
      <c r="V15" s="581"/>
      <c r="W15" s="581"/>
      <c r="X15" s="581"/>
      <c r="Y15" s="581"/>
      <c r="Z15" s="581"/>
      <c r="AA15" s="582"/>
    </row>
    <row r="16" spans="1:27" ht="12.75" customHeight="1">
      <c r="A16" s="713"/>
      <c r="B16" s="583" t="s">
        <v>1004</v>
      </c>
      <c r="C16" s="584"/>
      <c r="D16" s="585"/>
      <c r="E16" s="101">
        <v>420</v>
      </c>
      <c r="F16" s="101"/>
      <c r="G16" s="697" t="s">
        <v>1637</v>
      </c>
      <c r="H16" s="698"/>
      <c r="I16" s="698"/>
      <c r="J16" s="698"/>
      <c r="K16" s="698"/>
      <c r="L16" s="698"/>
      <c r="M16" s="699"/>
      <c r="N16" s="130"/>
      <c r="O16" s="601"/>
      <c r="P16" s="583" t="s">
        <v>782</v>
      </c>
      <c r="Q16" s="584"/>
      <c r="R16" s="585"/>
      <c r="S16" s="101">
        <v>420</v>
      </c>
      <c r="T16" s="78"/>
      <c r="U16" s="580" t="s">
        <v>982</v>
      </c>
      <c r="V16" s="581"/>
      <c r="W16" s="581"/>
      <c r="X16" s="581"/>
      <c r="Y16" s="581"/>
      <c r="Z16" s="581"/>
      <c r="AA16" s="582"/>
    </row>
    <row r="17" spans="1:27" ht="12.75" customHeight="1">
      <c r="A17" s="713"/>
      <c r="B17" s="583" t="s">
        <v>1005</v>
      </c>
      <c r="C17" s="584"/>
      <c r="D17" s="585"/>
      <c r="E17" s="101">
        <v>350</v>
      </c>
      <c r="F17" s="101"/>
      <c r="G17" s="580" t="s">
        <v>1638</v>
      </c>
      <c r="H17" s="581"/>
      <c r="I17" s="581"/>
      <c r="J17" s="581"/>
      <c r="K17" s="581"/>
      <c r="L17" s="581"/>
      <c r="M17" s="582"/>
      <c r="N17" s="130"/>
      <c r="O17" s="601"/>
      <c r="P17" s="583" t="s">
        <v>785</v>
      </c>
      <c r="Q17" s="584"/>
      <c r="R17" s="585"/>
      <c r="S17" s="101">
        <v>400</v>
      </c>
      <c r="T17" s="78"/>
      <c r="U17" s="580" t="s">
        <v>983</v>
      </c>
      <c r="V17" s="581"/>
      <c r="W17" s="581"/>
      <c r="X17" s="581"/>
      <c r="Y17" s="581"/>
      <c r="Z17" s="581"/>
      <c r="AA17" s="582"/>
    </row>
    <row r="18" spans="1:27" ht="12.75" customHeight="1">
      <c r="A18" s="713"/>
      <c r="B18" s="583" t="s">
        <v>1006</v>
      </c>
      <c r="C18" s="584"/>
      <c r="D18" s="585"/>
      <c r="E18" s="102">
        <v>430</v>
      </c>
      <c r="F18" s="102"/>
      <c r="G18" s="771" t="s">
        <v>1639</v>
      </c>
      <c r="H18" s="772"/>
      <c r="I18" s="772"/>
      <c r="J18" s="772"/>
      <c r="K18" s="772"/>
      <c r="L18" s="772"/>
      <c r="M18" s="773"/>
      <c r="N18" s="130"/>
      <c r="O18" s="601"/>
      <c r="P18" s="583" t="s">
        <v>788</v>
      </c>
      <c r="Q18" s="584"/>
      <c r="R18" s="585"/>
      <c r="S18" s="101">
        <v>590</v>
      </c>
      <c r="T18" s="78"/>
      <c r="U18" s="580" t="s">
        <v>984</v>
      </c>
      <c r="V18" s="581"/>
      <c r="W18" s="581"/>
      <c r="X18" s="581"/>
      <c r="Y18" s="581"/>
      <c r="Z18" s="581"/>
      <c r="AA18" s="582"/>
    </row>
    <row r="19" spans="1:27" ht="12.75" customHeight="1">
      <c r="A19" s="714"/>
      <c r="B19" s="589" t="s">
        <v>1640</v>
      </c>
      <c r="C19" s="455"/>
      <c r="D19" s="456"/>
      <c r="E19" s="87">
        <f>SUM(E6:E18)</f>
        <v>5290</v>
      </c>
      <c r="F19" s="87">
        <f>SUM(F6:F18)</f>
        <v>0</v>
      </c>
      <c r="G19" s="646"/>
      <c r="H19" s="647"/>
      <c r="I19" s="647"/>
      <c r="J19" s="647"/>
      <c r="K19" s="647"/>
      <c r="L19" s="647"/>
      <c r="M19" s="648"/>
      <c r="N19" s="130"/>
      <c r="O19" s="601"/>
      <c r="P19" s="583" t="s">
        <v>791</v>
      </c>
      <c r="Q19" s="584"/>
      <c r="R19" s="585"/>
      <c r="S19" s="101">
        <v>400</v>
      </c>
      <c r="T19" s="78"/>
      <c r="U19" s="580" t="s">
        <v>985</v>
      </c>
      <c r="V19" s="581"/>
      <c r="W19" s="581"/>
      <c r="X19" s="581"/>
      <c r="Y19" s="581"/>
      <c r="Z19" s="581"/>
      <c r="AA19" s="582"/>
    </row>
    <row r="20" spans="1:27" ht="12.75" customHeight="1">
      <c r="A20" s="56"/>
      <c r="B20" s="57"/>
      <c r="C20" s="57"/>
      <c r="D20" s="57"/>
      <c r="E20" s="58"/>
      <c r="F20" s="64"/>
      <c r="G20" s="42"/>
      <c r="H20" s="42"/>
      <c r="I20" s="42"/>
      <c r="J20" s="42"/>
      <c r="K20" s="42"/>
      <c r="L20" s="42"/>
      <c r="M20" s="42"/>
      <c r="N20" s="130"/>
      <c r="O20" s="601"/>
      <c r="P20" s="583" t="s">
        <v>794</v>
      </c>
      <c r="Q20" s="584"/>
      <c r="R20" s="585"/>
      <c r="S20" s="101">
        <v>460</v>
      </c>
      <c r="T20" s="78"/>
      <c r="U20" s="580" t="s">
        <v>986</v>
      </c>
      <c r="V20" s="581"/>
      <c r="W20" s="581"/>
      <c r="X20" s="581"/>
      <c r="Y20" s="581"/>
      <c r="Z20" s="581"/>
      <c r="AA20" s="582"/>
    </row>
    <row r="21" spans="1:27" ht="12.75" customHeight="1">
      <c r="A21" s="668" t="s">
        <v>534</v>
      </c>
      <c r="B21" s="669"/>
      <c r="C21" s="669"/>
      <c r="D21" s="670"/>
      <c r="E21" s="98">
        <f>SUM(E19)</f>
        <v>5290</v>
      </c>
      <c r="F21" s="116">
        <f>SUM(F19)</f>
        <v>0</v>
      </c>
      <c r="G21" s="59"/>
      <c r="H21" s="59"/>
      <c r="I21" s="59"/>
      <c r="J21" s="59"/>
      <c r="K21" s="59"/>
      <c r="L21" s="59"/>
      <c r="M21" s="59"/>
      <c r="N21" s="130"/>
      <c r="O21" s="601"/>
      <c r="P21" s="583" t="s">
        <v>797</v>
      </c>
      <c r="Q21" s="584"/>
      <c r="R21" s="585"/>
      <c r="S21" s="101">
        <v>490</v>
      </c>
      <c r="T21" s="78"/>
      <c r="U21" s="580" t="s">
        <v>987</v>
      </c>
      <c r="V21" s="581"/>
      <c r="W21" s="581"/>
      <c r="X21" s="581"/>
      <c r="Y21" s="581"/>
      <c r="Z21" s="581"/>
      <c r="AA21" s="582"/>
    </row>
    <row r="22" spans="1:27" ht="12.75" customHeight="1">
      <c r="A22" s="181"/>
      <c r="B22" s="181"/>
      <c r="C22" s="181"/>
      <c r="D22" s="181"/>
      <c r="E22" s="182"/>
      <c r="F22" s="183"/>
      <c r="G22" s="59"/>
      <c r="H22" s="59"/>
      <c r="I22" s="59"/>
      <c r="J22" s="59"/>
      <c r="K22" s="59"/>
      <c r="L22" s="59"/>
      <c r="M22" s="59"/>
      <c r="N22" s="130"/>
      <c r="O22" s="601"/>
      <c r="P22" s="583" t="s">
        <v>799</v>
      </c>
      <c r="Q22" s="584"/>
      <c r="R22" s="585"/>
      <c r="S22" s="101">
        <v>420</v>
      </c>
      <c r="T22" s="78"/>
      <c r="U22" s="580" t="s">
        <v>988</v>
      </c>
      <c r="V22" s="581"/>
      <c r="W22" s="581"/>
      <c r="X22" s="581"/>
      <c r="Y22" s="581"/>
      <c r="Z22" s="581"/>
      <c r="AA22" s="582"/>
    </row>
    <row r="23" spans="1:27" ht="12.75" customHeight="1">
      <c r="A23" s="53"/>
      <c r="B23" s="6"/>
      <c r="C23" s="6"/>
      <c r="D23" s="6"/>
      <c r="E23" s="54"/>
      <c r="F23" s="184"/>
      <c r="G23" s="59"/>
      <c r="H23" s="59"/>
      <c r="I23" s="59"/>
      <c r="J23" s="59"/>
      <c r="K23" s="59"/>
      <c r="L23" s="59"/>
      <c r="M23" s="59"/>
      <c r="N23" s="130"/>
      <c r="O23" s="601"/>
      <c r="P23" s="583" t="s">
        <v>1789</v>
      </c>
      <c r="Q23" s="584"/>
      <c r="R23" s="585"/>
      <c r="S23" s="102">
        <v>450</v>
      </c>
      <c r="T23" s="79"/>
      <c r="U23" s="580" t="s">
        <v>1790</v>
      </c>
      <c r="V23" s="581"/>
      <c r="W23" s="581"/>
      <c r="X23" s="581"/>
      <c r="Y23" s="581"/>
      <c r="Z23" s="581"/>
      <c r="AA23" s="582"/>
    </row>
    <row r="24" spans="1:27" ht="12.75" customHeight="1">
      <c r="A24" s="20"/>
      <c r="B24" s="616" t="s">
        <v>1363</v>
      </c>
      <c r="C24" s="617"/>
      <c r="D24" s="617"/>
      <c r="E24" s="92" t="s">
        <v>23</v>
      </c>
      <c r="F24" s="104" t="s">
        <v>24</v>
      </c>
      <c r="G24" s="617" t="s">
        <v>837</v>
      </c>
      <c r="H24" s="617"/>
      <c r="I24" s="617"/>
      <c r="J24" s="617"/>
      <c r="K24" s="617"/>
      <c r="L24" s="617"/>
      <c r="M24" s="627"/>
      <c r="N24" s="130"/>
      <c r="O24" s="602"/>
      <c r="P24" s="589" t="s">
        <v>32</v>
      </c>
      <c r="Q24" s="455"/>
      <c r="R24" s="684"/>
      <c r="S24" s="87">
        <f>SUM(S6:S23)</f>
        <v>8020</v>
      </c>
      <c r="T24" s="87">
        <f>SUM(T6:T23)</f>
        <v>0</v>
      </c>
      <c r="U24" s="597"/>
      <c r="V24" s="598"/>
      <c r="W24" s="598"/>
      <c r="X24" s="598"/>
      <c r="Y24" s="598"/>
      <c r="Z24" s="598"/>
      <c r="AA24" s="599"/>
    </row>
    <row r="25" spans="1:27" ht="12.75" customHeight="1">
      <c r="A25" s="600" t="s">
        <v>951</v>
      </c>
      <c r="B25" s="606" t="s">
        <v>1007</v>
      </c>
      <c r="C25" s="607"/>
      <c r="D25" s="608"/>
      <c r="E25" s="103">
        <v>680</v>
      </c>
      <c r="F25" s="103"/>
      <c r="G25" s="609" t="s">
        <v>952</v>
      </c>
      <c r="H25" s="610"/>
      <c r="I25" s="610"/>
      <c r="J25" s="610"/>
      <c r="K25" s="610"/>
      <c r="L25" s="610"/>
      <c r="M25" s="611"/>
      <c r="N25" s="130"/>
      <c r="O25" s="776" t="s">
        <v>936</v>
      </c>
      <c r="P25" s="759" t="s">
        <v>932</v>
      </c>
      <c r="Q25" s="760"/>
      <c r="R25" s="760"/>
      <c r="S25" s="103">
        <v>540</v>
      </c>
      <c r="T25" s="123"/>
      <c r="U25" s="760" t="s">
        <v>989</v>
      </c>
      <c r="V25" s="760"/>
      <c r="W25" s="760"/>
      <c r="X25" s="760"/>
      <c r="Y25" s="760"/>
      <c r="Z25" s="760"/>
      <c r="AA25" s="774"/>
    </row>
    <row r="26" spans="1:27" ht="12.75" customHeight="1">
      <c r="A26" s="601"/>
      <c r="B26" s="583" t="s">
        <v>1008</v>
      </c>
      <c r="C26" s="584"/>
      <c r="D26" s="585"/>
      <c r="E26" s="101">
        <v>630</v>
      </c>
      <c r="F26" s="101"/>
      <c r="G26" s="580" t="s">
        <v>953</v>
      </c>
      <c r="H26" s="581"/>
      <c r="I26" s="581"/>
      <c r="J26" s="581"/>
      <c r="K26" s="581"/>
      <c r="L26" s="581"/>
      <c r="M26" s="582"/>
      <c r="N26" s="130"/>
      <c r="O26" s="777"/>
      <c r="P26" s="758" t="s">
        <v>933</v>
      </c>
      <c r="Q26" s="756"/>
      <c r="R26" s="756"/>
      <c r="S26" s="101">
        <v>420</v>
      </c>
      <c r="T26" s="115"/>
      <c r="U26" s="756" t="s">
        <v>990</v>
      </c>
      <c r="V26" s="756"/>
      <c r="W26" s="756"/>
      <c r="X26" s="756"/>
      <c r="Y26" s="756"/>
      <c r="Z26" s="756"/>
      <c r="AA26" s="757"/>
    </row>
    <row r="27" spans="1:27" ht="12.75" customHeight="1">
      <c r="A27" s="601"/>
      <c r="B27" s="583" t="s">
        <v>1009</v>
      </c>
      <c r="C27" s="584"/>
      <c r="D27" s="585"/>
      <c r="E27" s="101">
        <v>520</v>
      </c>
      <c r="F27" s="101"/>
      <c r="G27" s="580" t="s">
        <v>954</v>
      </c>
      <c r="H27" s="581"/>
      <c r="I27" s="581"/>
      <c r="J27" s="581"/>
      <c r="K27" s="581"/>
      <c r="L27" s="581"/>
      <c r="M27" s="582"/>
      <c r="N27" s="130"/>
      <c r="O27" s="777"/>
      <c r="P27" s="758" t="s">
        <v>934</v>
      </c>
      <c r="Q27" s="756"/>
      <c r="R27" s="756"/>
      <c r="S27" s="101">
        <v>360</v>
      </c>
      <c r="T27" s="115"/>
      <c r="U27" s="756" t="s">
        <v>991</v>
      </c>
      <c r="V27" s="756"/>
      <c r="W27" s="756"/>
      <c r="X27" s="756"/>
      <c r="Y27" s="756"/>
      <c r="Z27" s="756"/>
      <c r="AA27" s="757"/>
    </row>
    <row r="28" spans="1:27" ht="12.75" customHeight="1">
      <c r="A28" s="601"/>
      <c r="B28" s="583" t="s">
        <v>1010</v>
      </c>
      <c r="C28" s="584"/>
      <c r="D28" s="585"/>
      <c r="E28" s="101">
        <v>340</v>
      </c>
      <c r="F28" s="101"/>
      <c r="G28" s="580" t="s">
        <v>955</v>
      </c>
      <c r="H28" s="581"/>
      <c r="I28" s="581"/>
      <c r="J28" s="581"/>
      <c r="K28" s="581"/>
      <c r="L28" s="581"/>
      <c r="M28" s="582"/>
      <c r="N28" s="130"/>
      <c r="O28" s="777"/>
      <c r="P28" s="775" t="s">
        <v>935</v>
      </c>
      <c r="Q28" s="763"/>
      <c r="R28" s="763"/>
      <c r="S28" s="102">
        <v>430</v>
      </c>
      <c r="T28" s="124"/>
      <c r="U28" s="763" t="s">
        <v>992</v>
      </c>
      <c r="V28" s="763"/>
      <c r="W28" s="763"/>
      <c r="X28" s="763"/>
      <c r="Y28" s="763"/>
      <c r="Z28" s="763"/>
      <c r="AA28" s="764"/>
    </row>
    <row r="29" spans="1:27" ht="12.75" customHeight="1">
      <c r="A29" s="601"/>
      <c r="B29" s="583" t="s">
        <v>1011</v>
      </c>
      <c r="C29" s="584"/>
      <c r="D29" s="585"/>
      <c r="E29" s="101">
        <v>590</v>
      </c>
      <c r="F29" s="101"/>
      <c r="G29" s="580" t="s">
        <v>957</v>
      </c>
      <c r="H29" s="581"/>
      <c r="I29" s="581"/>
      <c r="J29" s="581"/>
      <c r="K29" s="581"/>
      <c r="L29" s="581"/>
      <c r="M29" s="582"/>
      <c r="N29" s="130"/>
      <c r="O29" s="778"/>
      <c r="P29" s="765" t="s">
        <v>32</v>
      </c>
      <c r="Q29" s="766"/>
      <c r="R29" s="766"/>
      <c r="S29" s="88">
        <f>SUM(S25:S28)</f>
        <v>1750</v>
      </c>
      <c r="T29" s="88">
        <f>SUM(T25:T28)</f>
        <v>0</v>
      </c>
      <c r="U29" s="761"/>
      <c r="V29" s="761"/>
      <c r="W29" s="761"/>
      <c r="X29" s="761"/>
      <c r="Y29" s="761"/>
      <c r="Z29" s="761"/>
      <c r="AA29" s="762"/>
    </row>
    <row r="30" spans="1:27" ht="12.75" customHeight="1">
      <c r="A30" s="601"/>
      <c r="B30" s="583" t="s">
        <v>1012</v>
      </c>
      <c r="C30" s="584"/>
      <c r="D30" s="585"/>
      <c r="E30" s="101">
        <v>320</v>
      </c>
      <c r="F30" s="101"/>
      <c r="G30" s="580" t="s">
        <v>956</v>
      </c>
      <c r="H30" s="581"/>
      <c r="I30" s="581"/>
      <c r="J30" s="581"/>
      <c r="K30" s="581"/>
      <c r="L30" s="581"/>
      <c r="M30" s="582"/>
      <c r="N30" s="130"/>
      <c r="O30" s="600" t="s">
        <v>818</v>
      </c>
      <c r="P30" s="759" t="s">
        <v>809</v>
      </c>
      <c r="Q30" s="760"/>
      <c r="R30" s="760"/>
      <c r="S30" s="103">
        <v>250</v>
      </c>
      <c r="T30" s="123"/>
      <c r="U30" s="760" t="s">
        <v>819</v>
      </c>
      <c r="V30" s="760"/>
      <c r="W30" s="760"/>
      <c r="X30" s="760"/>
      <c r="Y30" s="760"/>
      <c r="Z30" s="760"/>
      <c r="AA30" s="774"/>
    </row>
    <row r="31" spans="1:27" ht="12.75" customHeight="1">
      <c r="A31" s="601"/>
      <c r="B31" s="583" t="s">
        <v>1013</v>
      </c>
      <c r="C31" s="584"/>
      <c r="D31" s="585"/>
      <c r="E31" s="101">
        <v>610</v>
      </c>
      <c r="F31" s="101"/>
      <c r="G31" s="580" t="s">
        <v>958</v>
      </c>
      <c r="H31" s="581"/>
      <c r="I31" s="581"/>
      <c r="J31" s="581"/>
      <c r="K31" s="581"/>
      <c r="L31" s="581"/>
      <c r="M31" s="582"/>
      <c r="N31" s="130"/>
      <c r="O31" s="601"/>
      <c r="P31" s="758" t="s">
        <v>810</v>
      </c>
      <c r="Q31" s="756"/>
      <c r="R31" s="756"/>
      <c r="S31" s="101">
        <v>470</v>
      </c>
      <c r="T31" s="115"/>
      <c r="U31" s="756" t="s">
        <v>820</v>
      </c>
      <c r="V31" s="756"/>
      <c r="W31" s="756"/>
      <c r="X31" s="756"/>
      <c r="Y31" s="756"/>
      <c r="Z31" s="756"/>
      <c r="AA31" s="757"/>
    </row>
    <row r="32" spans="1:27" ht="12.75" customHeight="1">
      <c r="A32" s="601"/>
      <c r="B32" s="583" t="s">
        <v>1014</v>
      </c>
      <c r="C32" s="584"/>
      <c r="D32" s="585"/>
      <c r="E32" s="101">
        <v>660</v>
      </c>
      <c r="F32" s="101"/>
      <c r="G32" s="580" t="s">
        <v>959</v>
      </c>
      <c r="H32" s="581"/>
      <c r="I32" s="581"/>
      <c r="J32" s="581"/>
      <c r="K32" s="581"/>
      <c r="L32" s="581"/>
      <c r="M32" s="582"/>
      <c r="N32" s="130"/>
      <c r="O32" s="601"/>
      <c r="P32" s="758" t="s">
        <v>811</v>
      </c>
      <c r="Q32" s="756"/>
      <c r="R32" s="756"/>
      <c r="S32" s="101">
        <v>130</v>
      </c>
      <c r="T32" s="115"/>
      <c r="U32" s="756" t="s">
        <v>821</v>
      </c>
      <c r="V32" s="756"/>
      <c r="W32" s="756"/>
      <c r="X32" s="756"/>
      <c r="Y32" s="756"/>
      <c r="Z32" s="756"/>
      <c r="AA32" s="757"/>
    </row>
    <row r="33" spans="1:27" ht="12.75" customHeight="1">
      <c r="A33" s="601"/>
      <c r="B33" s="583" t="s">
        <v>1015</v>
      </c>
      <c r="C33" s="584"/>
      <c r="D33" s="585"/>
      <c r="E33" s="101">
        <v>730</v>
      </c>
      <c r="F33" s="101"/>
      <c r="G33" s="580" t="s">
        <v>960</v>
      </c>
      <c r="H33" s="581"/>
      <c r="I33" s="581"/>
      <c r="J33" s="581"/>
      <c r="K33" s="581"/>
      <c r="L33" s="581"/>
      <c r="M33" s="582"/>
      <c r="N33" s="130"/>
      <c r="O33" s="601"/>
      <c r="P33" s="758" t="s">
        <v>812</v>
      </c>
      <c r="Q33" s="756"/>
      <c r="R33" s="756"/>
      <c r="S33" s="101">
        <v>340</v>
      </c>
      <c r="T33" s="115"/>
      <c r="U33" s="756" t="s">
        <v>822</v>
      </c>
      <c r="V33" s="756"/>
      <c r="W33" s="756"/>
      <c r="X33" s="756"/>
      <c r="Y33" s="756"/>
      <c r="Z33" s="756"/>
      <c r="AA33" s="757"/>
    </row>
    <row r="34" spans="1:27" ht="12.75" customHeight="1">
      <c r="A34" s="601"/>
      <c r="B34" s="583" t="s">
        <v>1016</v>
      </c>
      <c r="C34" s="584"/>
      <c r="D34" s="585"/>
      <c r="E34" s="101">
        <v>550</v>
      </c>
      <c r="F34" s="101"/>
      <c r="G34" s="580" t="s">
        <v>961</v>
      </c>
      <c r="H34" s="581"/>
      <c r="I34" s="581"/>
      <c r="J34" s="581"/>
      <c r="K34" s="581"/>
      <c r="L34" s="581"/>
      <c r="M34" s="582"/>
      <c r="N34" s="130"/>
      <c r="O34" s="601"/>
      <c r="P34" s="758" t="s">
        <v>813</v>
      </c>
      <c r="Q34" s="756"/>
      <c r="R34" s="756"/>
      <c r="S34" s="101">
        <v>510</v>
      </c>
      <c r="T34" s="115"/>
      <c r="U34" s="756" t="s">
        <v>823</v>
      </c>
      <c r="V34" s="756"/>
      <c r="W34" s="756"/>
      <c r="X34" s="756"/>
      <c r="Y34" s="756"/>
      <c r="Z34" s="756"/>
      <c r="AA34" s="757"/>
    </row>
    <row r="35" spans="1:27" ht="12.75" customHeight="1">
      <c r="A35" s="602"/>
      <c r="B35" s="589" t="s">
        <v>1450</v>
      </c>
      <c r="C35" s="455"/>
      <c r="D35" s="456"/>
      <c r="E35" s="87">
        <f>SUM(E25:E34)</f>
        <v>5630</v>
      </c>
      <c r="F35" s="90">
        <f>SUM(F25:F34)</f>
        <v>0</v>
      </c>
      <c r="G35" s="646"/>
      <c r="H35" s="647"/>
      <c r="I35" s="647"/>
      <c r="J35" s="647"/>
      <c r="K35" s="647"/>
      <c r="L35" s="647"/>
      <c r="M35" s="648"/>
      <c r="N35" s="130"/>
      <c r="O35" s="601"/>
      <c r="P35" s="758" t="s">
        <v>814</v>
      </c>
      <c r="Q35" s="756"/>
      <c r="R35" s="756"/>
      <c r="S35" s="101">
        <v>200</v>
      </c>
      <c r="T35" s="115"/>
      <c r="U35" s="756" t="s">
        <v>824</v>
      </c>
      <c r="V35" s="756"/>
      <c r="W35" s="756"/>
      <c r="X35" s="756"/>
      <c r="Y35" s="756"/>
      <c r="Z35" s="756"/>
      <c r="AA35" s="757"/>
    </row>
    <row r="36" spans="1:27" ht="12.75" customHeight="1">
      <c r="A36" s="600" t="s">
        <v>1948</v>
      </c>
      <c r="B36" s="583" t="s">
        <v>1913</v>
      </c>
      <c r="C36" s="584"/>
      <c r="D36" s="585"/>
      <c r="E36" s="103">
        <v>290</v>
      </c>
      <c r="F36" s="103"/>
      <c r="G36" s="609" t="s">
        <v>1914</v>
      </c>
      <c r="H36" s="610"/>
      <c r="I36" s="610"/>
      <c r="J36" s="610"/>
      <c r="K36" s="610"/>
      <c r="L36" s="610"/>
      <c r="M36" s="611"/>
      <c r="N36" s="130"/>
      <c r="O36" s="601"/>
      <c r="P36" s="758" t="s">
        <v>815</v>
      </c>
      <c r="Q36" s="756"/>
      <c r="R36" s="756"/>
      <c r="S36" s="101">
        <v>110</v>
      </c>
      <c r="T36" s="115"/>
      <c r="U36" s="756" t="s">
        <v>825</v>
      </c>
      <c r="V36" s="756"/>
      <c r="W36" s="756"/>
      <c r="X36" s="756"/>
      <c r="Y36" s="756"/>
      <c r="Z36" s="756"/>
      <c r="AA36" s="757"/>
    </row>
    <row r="37" spans="1:27" ht="12.75" customHeight="1">
      <c r="A37" s="601"/>
      <c r="B37" s="583" t="s">
        <v>1915</v>
      </c>
      <c r="C37" s="584"/>
      <c r="D37" s="585"/>
      <c r="E37" s="101">
        <v>250</v>
      </c>
      <c r="F37" s="101"/>
      <c r="G37" s="580" t="s">
        <v>1916</v>
      </c>
      <c r="H37" s="581"/>
      <c r="I37" s="581"/>
      <c r="J37" s="581"/>
      <c r="K37" s="581"/>
      <c r="L37" s="581"/>
      <c r="M37" s="582"/>
      <c r="N37" s="130"/>
      <c r="O37" s="601"/>
      <c r="P37" s="758" t="s">
        <v>816</v>
      </c>
      <c r="Q37" s="756"/>
      <c r="R37" s="756"/>
      <c r="S37" s="101">
        <v>220</v>
      </c>
      <c r="T37" s="115"/>
      <c r="U37" s="756" t="s">
        <v>826</v>
      </c>
      <c r="V37" s="756"/>
      <c r="W37" s="756"/>
      <c r="X37" s="756"/>
      <c r="Y37" s="756"/>
      <c r="Z37" s="756"/>
      <c r="AA37" s="757"/>
    </row>
    <row r="38" spans="1:27" ht="12.75" customHeight="1">
      <c r="A38" s="601"/>
      <c r="B38" s="583" t="s">
        <v>1917</v>
      </c>
      <c r="C38" s="584"/>
      <c r="D38" s="585"/>
      <c r="E38" s="101">
        <v>360</v>
      </c>
      <c r="F38" s="101"/>
      <c r="G38" s="580" t="s">
        <v>1918</v>
      </c>
      <c r="H38" s="581"/>
      <c r="I38" s="581"/>
      <c r="J38" s="581"/>
      <c r="K38" s="581"/>
      <c r="L38" s="581"/>
      <c r="M38" s="582"/>
      <c r="N38" s="130"/>
      <c r="O38" s="601"/>
      <c r="P38" s="775" t="s">
        <v>817</v>
      </c>
      <c r="Q38" s="763"/>
      <c r="R38" s="763"/>
      <c r="S38" s="102">
        <v>200</v>
      </c>
      <c r="T38" s="124"/>
      <c r="U38" s="763" t="s">
        <v>827</v>
      </c>
      <c r="V38" s="763"/>
      <c r="W38" s="763"/>
      <c r="X38" s="763"/>
      <c r="Y38" s="763"/>
      <c r="Z38" s="763"/>
      <c r="AA38" s="764"/>
    </row>
    <row r="39" spans="1:27" ht="12.75" customHeight="1">
      <c r="A39" s="601"/>
      <c r="B39" s="583" t="s">
        <v>1919</v>
      </c>
      <c r="C39" s="584"/>
      <c r="D39" s="585"/>
      <c r="E39" s="101">
        <v>440</v>
      </c>
      <c r="F39" s="101"/>
      <c r="G39" s="580" t="s">
        <v>1920</v>
      </c>
      <c r="H39" s="581"/>
      <c r="I39" s="581"/>
      <c r="J39" s="581"/>
      <c r="K39" s="581"/>
      <c r="L39" s="581"/>
      <c r="M39" s="582"/>
      <c r="N39" s="130"/>
      <c r="O39" s="602"/>
      <c r="P39" s="765" t="s">
        <v>32</v>
      </c>
      <c r="Q39" s="766"/>
      <c r="R39" s="766"/>
      <c r="S39" s="88">
        <f>SUM(S30:S38)</f>
        <v>2430</v>
      </c>
      <c r="T39" s="88">
        <f>SUM(T30:T38)</f>
        <v>0</v>
      </c>
      <c r="U39" s="761"/>
      <c r="V39" s="761"/>
      <c r="W39" s="761"/>
      <c r="X39" s="761"/>
      <c r="Y39" s="761"/>
      <c r="Z39" s="761"/>
      <c r="AA39" s="762"/>
    </row>
    <row r="40" spans="1:27" ht="12.75" customHeight="1">
      <c r="A40" s="601"/>
      <c r="B40" s="583" t="s">
        <v>1921</v>
      </c>
      <c r="C40" s="584"/>
      <c r="D40" s="585"/>
      <c r="E40" s="101">
        <v>550</v>
      </c>
      <c r="F40" s="101"/>
      <c r="G40" s="580" t="s">
        <v>1953</v>
      </c>
      <c r="H40" s="581"/>
      <c r="I40" s="581"/>
      <c r="J40" s="581"/>
      <c r="K40" s="581"/>
      <c r="L40" s="581"/>
      <c r="M40" s="582"/>
      <c r="N40" s="130"/>
      <c r="O40" s="600" t="s">
        <v>157</v>
      </c>
      <c r="P40" s="759" t="s">
        <v>1779</v>
      </c>
      <c r="Q40" s="760"/>
      <c r="R40" s="760"/>
      <c r="S40" s="103">
        <v>70</v>
      </c>
      <c r="T40" s="123"/>
      <c r="U40" s="760" t="s">
        <v>158</v>
      </c>
      <c r="V40" s="760"/>
      <c r="W40" s="760"/>
      <c r="X40" s="760"/>
      <c r="Y40" s="760"/>
      <c r="Z40" s="760"/>
      <c r="AA40" s="774"/>
    </row>
    <row r="41" spans="1:27" ht="12.75" customHeight="1">
      <c r="A41" s="602"/>
      <c r="B41" s="589" t="s">
        <v>1922</v>
      </c>
      <c r="C41" s="455"/>
      <c r="D41" s="456"/>
      <c r="E41" s="87">
        <f>SUM(E36:E40)</f>
        <v>1890</v>
      </c>
      <c r="F41" s="167">
        <f>SUM(F36:F40)</f>
        <v>0</v>
      </c>
      <c r="G41" s="646"/>
      <c r="H41" s="647"/>
      <c r="I41" s="647"/>
      <c r="J41" s="647"/>
      <c r="K41" s="647"/>
      <c r="L41" s="647"/>
      <c r="M41" s="648"/>
      <c r="N41" s="130"/>
      <c r="O41" s="601"/>
      <c r="P41" s="758" t="s">
        <v>1780</v>
      </c>
      <c r="Q41" s="756"/>
      <c r="R41" s="756"/>
      <c r="S41" s="101">
        <v>110</v>
      </c>
      <c r="T41" s="115"/>
      <c r="U41" s="756" t="s">
        <v>159</v>
      </c>
      <c r="V41" s="756"/>
      <c r="W41" s="756"/>
      <c r="X41" s="756"/>
      <c r="Y41" s="756"/>
      <c r="Z41" s="756"/>
      <c r="AA41" s="757"/>
    </row>
    <row r="42" spans="1:27" ht="12.75" customHeight="1">
      <c r="A42" s="600" t="s">
        <v>1949</v>
      </c>
      <c r="B42" s="606" t="s">
        <v>1923</v>
      </c>
      <c r="C42" s="607"/>
      <c r="D42" s="608"/>
      <c r="E42" s="103">
        <v>550</v>
      </c>
      <c r="F42" s="103"/>
      <c r="G42" s="609" t="s">
        <v>1924</v>
      </c>
      <c r="H42" s="610"/>
      <c r="I42" s="610"/>
      <c r="J42" s="610"/>
      <c r="K42" s="610"/>
      <c r="L42" s="610"/>
      <c r="M42" s="611"/>
      <c r="N42" s="130"/>
      <c r="O42" s="601"/>
      <c r="P42" s="758" t="s">
        <v>1788</v>
      </c>
      <c r="Q42" s="756"/>
      <c r="R42" s="756"/>
      <c r="S42" s="101">
        <v>350</v>
      </c>
      <c r="T42" s="115"/>
      <c r="U42" s="756" t="s">
        <v>160</v>
      </c>
      <c r="V42" s="756"/>
      <c r="W42" s="756"/>
      <c r="X42" s="756"/>
      <c r="Y42" s="756"/>
      <c r="Z42" s="756"/>
      <c r="AA42" s="757"/>
    </row>
    <row r="43" spans="1:27" ht="12.75" customHeight="1">
      <c r="A43" s="601"/>
      <c r="B43" s="583" t="s">
        <v>1925</v>
      </c>
      <c r="C43" s="584"/>
      <c r="D43" s="585"/>
      <c r="E43" s="101">
        <v>430</v>
      </c>
      <c r="F43" s="101"/>
      <c r="G43" s="580" t="s">
        <v>1926</v>
      </c>
      <c r="H43" s="581"/>
      <c r="I43" s="581"/>
      <c r="J43" s="581"/>
      <c r="K43" s="581"/>
      <c r="L43" s="581"/>
      <c r="M43" s="582"/>
      <c r="N43" s="130"/>
      <c r="O43" s="601"/>
      <c r="P43" s="758" t="s">
        <v>1781</v>
      </c>
      <c r="Q43" s="756"/>
      <c r="R43" s="756"/>
      <c r="S43" s="101">
        <v>100</v>
      </c>
      <c r="T43" s="115"/>
      <c r="U43" s="756" t="s">
        <v>161</v>
      </c>
      <c r="V43" s="756"/>
      <c r="W43" s="756"/>
      <c r="X43" s="756"/>
      <c r="Y43" s="756"/>
      <c r="Z43" s="756"/>
      <c r="AA43" s="757"/>
    </row>
    <row r="44" spans="1:27" ht="12.75" customHeight="1">
      <c r="A44" s="601"/>
      <c r="B44" s="583" t="s">
        <v>1927</v>
      </c>
      <c r="C44" s="584"/>
      <c r="D44" s="585"/>
      <c r="E44" s="101">
        <v>450</v>
      </c>
      <c r="F44" s="101"/>
      <c r="G44" s="580" t="s">
        <v>1928</v>
      </c>
      <c r="H44" s="581"/>
      <c r="I44" s="581"/>
      <c r="J44" s="581"/>
      <c r="K44" s="581"/>
      <c r="L44" s="581"/>
      <c r="M44" s="582"/>
      <c r="N44" s="130"/>
      <c r="O44" s="601"/>
      <c r="P44" s="758" t="s">
        <v>1782</v>
      </c>
      <c r="Q44" s="756"/>
      <c r="R44" s="756"/>
      <c r="S44" s="101">
        <v>240</v>
      </c>
      <c r="T44" s="115"/>
      <c r="U44" s="756" t="s">
        <v>162</v>
      </c>
      <c r="V44" s="756"/>
      <c r="W44" s="756"/>
      <c r="X44" s="756"/>
      <c r="Y44" s="756"/>
      <c r="Z44" s="756"/>
      <c r="AA44" s="757"/>
    </row>
    <row r="45" spans="1:27" ht="12.75" customHeight="1">
      <c r="A45" s="601"/>
      <c r="B45" s="583" t="s">
        <v>1929</v>
      </c>
      <c r="C45" s="584"/>
      <c r="D45" s="585"/>
      <c r="E45" s="101">
        <v>380</v>
      </c>
      <c r="F45" s="101"/>
      <c r="G45" s="580" t="s">
        <v>1930</v>
      </c>
      <c r="H45" s="581"/>
      <c r="I45" s="581"/>
      <c r="J45" s="581"/>
      <c r="K45" s="581"/>
      <c r="L45" s="581"/>
      <c r="M45" s="582"/>
      <c r="N45" s="130"/>
      <c r="O45" s="601"/>
      <c r="P45" s="758" t="s">
        <v>1783</v>
      </c>
      <c r="Q45" s="756"/>
      <c r="R45" s="756"/>
      <c r="S45" s="101">
        <v>290</v>
      </c>
      <c r="T45" s="115"/>
      <c r="U45" s="756" t="s">
        <v>163</v>
      </c>
      <c r="V45" s="756"/>
      <c r="W45" s="756"/>
      <c r="X45" s="756"/>
      <c r="Y45" s="756"/>
      <c r="Z45" s="756"/>
      <c r="AA45" s="757"/>
    </row>
    <row r="46" spans="1:27" ht="12.75" customHeight="1">
      <c r="A46" s="601"/>
      <c r="B46" s="583" t="s">
        <v>1931</v>
      </c>
      <c r="C46" s="584"/>
      <c r="D46" s="585"/>
      <c r="E46" s="101">
        <v>370</v>
      </c>
      <c r="F46" s="101"/>
      <c r="G46" s="580" t="s">
        <v>1932</v>
      </c>
      <c r="H46" s="581"/>
      <c r="I46" s="581"/>
      <c r="J46" s="581"/>
      <c r="K46" s="581"/>
      <c r="L46" s="581"/>
      <c r="M46" s="582"/>
      <c r="N46" s="130"/>
      <c r="O46" s="601"/>
      <c r="P46" s="758" t="s">
        <v>1784</v>
      </c>
      <c r="Q46" s="756"/>
      <c r="R46" s="756"/>
      <c r="S46" s="101">
        <v>140</v>
      </c>
      <c r="T46" s="115"/>
      <c r="U46" s="756" t="s">
        <v>164</v>
      </c>
      <c r="V46" s="756"/>
      <c r="W46" s="756"/>
      <c r="X46" s="756"/>
      <c r="Y46" s="756"/>
      <c r="Z46" s="756"/>
      <c r="AA46" s="757"/>
    </row>
    <row r="47" spans="1:27" ht="12.75" customHeight="1">
      <c r="A47" s="601"/>
      <c r="B47" s="583" t="s">
        <v>1933</v>
      </c>
      <c r="C47" s="584"/>
      <c r="D47" s="585"/>
      <c r="E47" s="101">
        <v>470</v>
      </c>
      <c r="F47" s="101"/>
      <c r="G47" s="580" t="s">
        <v>1934</v>
      </c>
      <c r="H47" s="581"/>
      <c r="I47" s="581"/>
      <c r="J47" s="581"/>
      <c r="K47" s="581"/>
      <c r="L47" s="581"/>
      <c r="M47" s="582"/>
      <c r="N47" s="130"/>
      <c r="O47" s="601"/>
      <c r="P47" s="758" t="s">
        <v>1785</v>
      </c>
      <c r="Q47" s="756"/>
      <c r="R47" s="756"/>
      <c r="S47" s="101">
        <v>210</v>
      </c>
      <c r="T47" s="115"/>
      <c r="U47" s="756" t="s">
        <v>165</v>
      </c>
      <c r="V47" s="756"/>
      <c r="W47" s="756"/>
      <c r="X47" s="756"/>
      <c r="Y47" s="756"/>
      <c r="Z47" s="756"/>
      <c r="AA47" s="757"/>
    </row>
    <row r="48" spans="1:27" ht="12.75" customHeight="1">
      <c r="A48" s="601"/>
      <c r="B48" s="583" t="s">
        <v>1935</v>
      </c>
      <c r="C48" s="584"/>
      <c r="D48" s="585"/>
      <c r="E48" s="101">
        <v>510</v>
      </c>
      <c r="F48" s="101"/>
      <c r="G48" s="580" t="s">
        <v>1936</v>
      </c>
      <c r="H48" s="581"/>
      <c r="I48" s="581"/>
      <c r="J48" s="581"/>
      <c r="K48" s="581"/>
      <c r="L48" s="581"/>
      <c r="M48" s="582"/>
      <c r="N48" s="130"/>
      <c r="O48" s="601"/>
      <c r="P48" s="758" t="s">
        <v>1786</v>
      </c>
      <c r="Q48" s="756"/>
      <c r="R48" s="756"/>
      <c r="S48" s="101">
        <v>150</v>
      </c>
      <c r="T48" s="115"/>
      <c r="U48" s="756" t="s">
        <v>166</v>
      </c>
      <c r="V48" s="756"/>
      <c r="W48" s="756"/>
      <c r="X48" s="756"/>
      <c r="Y48" s="756"/>
      <c r="Z48" s="756"/>
      <c r="AA48" s="757"/>
    </row>
    <row r="49" spans="1:27" ht="12.75" customHeight="1">
      <c r="A49" s="601"/>
      <c r="B49" s="583" t="s">
        <v>1937</v>
      </c>
      <c r="C49" s="584"/>
      <c r="D49" s="585"/>
      <c r="E49" s="101">
        <v>480</v>
      </c>
      <c r="F49" s="101"/>
      <c r="G49" s="580" t="s">
        <v>1938</v>
      </c>
      <c r="H49" s="581"/>
      <c r="I49" s="581"/>
      <c r="J49" s="581"/>
      <c r="K49" s="581"/>
      <c r="L49" s="581"/>
      <c r="M49" s="582"/>
      <c r="N49" s="130"/>
      <c r="O49" s="601"/>
      <c r="P49" s="758" t="s">
        <v>1787</v>
      </c>
      <c r="Q49" s="756"/>
      <c r="R49" s="756"/>
      <c r="S49" s="185">
        <v>510</v>
      </c>
      <c r="T49" s="186"/>
      <c r="U49" s="756" t="s">
        <v>167</v>
      </c>
      <c r="V49" s="756"/>
      <c r="W49" s="756"/>
      <c r="X49" s="756"/>
      <c r="Y49" s="756"/>
      <c r="Z49" s="756"/>
      <c r="AA49" s="757"/>
    </row>
    <row r="50" spans="1:27" ht="12.75" customHeight="1">
      <c r="A50" s="601"/>
      <c r="B50" s="583" t="s">
        <v>1939</v>
      </c>
      <c r="C50" s="584"/>
      <c r="D50" s="585"/>
      <c r="E50" s="101">
        <v>450</v>
      </c>
      <c r="F50" s="101"/>
      <c r="G50" s="580" t="s">
        <v>1940</v>
      </c>
      <c r="H50" s="581"/>
      <c r="I50" s="581"/>
      <c r="J50" s="581"/>
      <c r="K50" s="581"/>
      <c r="L50" s="581"/>
      <c r="M50" s="582"/>
      <c r="N50" s="130"/>
      <c r="O50" s="601"/>
      <c r="P50" s="779"/>
      <c r="Q50" s="780"/>
      <c r="R50" s="780"/>
      <c r="S50" s="187"/>
      <c r="T50" s="187"/>
      <c r="U50" s="780"/>
      <c r="V50" s="780"/>
      <c r="W50" s="780"/>
      <c r="X50" s="780"/>
      <c r="Y50" s="780"/>
      <c r="Z50" s="780"/>
      <c r="AA50" s="781"/>
    </row>
    <row r="51" spans="1:27" ht="12.75" customHeight="1">
      <c r="A51" s="601"/>
      <c r="B51" s="752" t="s">
        <v>1922</v>
      </c>
      <c r="C51" s="733"/>
      <c r="D51" s="734"/>
      <c r="E51" s="168">
        <f>SUM(E42:E50)</f>
        <v>4090</v>
      </c>
      <c r="F51" s="169">
        <f>SUM(F42:F50)</f>
        <v>0</v>
      </c>
      <c r="G51" s="753"/>
      <c r="H51" s="754"/>
      <c r="I51" s="754"/>
      <c r="J51" s="754"/>
      <c r="K51" s="754"/>
      <c r="L51" s="754"/>
      <c r="M51" s="755"/>
      <c r="N51" s="130"/>
      <c r="O51" s="602"/>
      <c r="P51" s="765" t="s">
        <v>32</v>
      </c>
      <c r="Q51" s="766"/>
      <c r="R51" s="766"/>
      <c r="S51" s="88">
        <f>SUM(S40:S49)</f>
        <v>2170</v>
      </c>
      <c r="T51" s="88">
        <f>SUM(T40:T49)</f>
        <v>0</v>
      </c>
      <c r="U51" s="761"/>
      <c r="V51" s="761"/>
      <c r="W51" s="761"/>
      <c r="X51" s="761"/>
      <c r="Y51" s="761"/>
      <c r="Z51" s="761"/>
      <c r="AA51" s="762"/>
    </row>
    <row r="52" spans="1:20" ht="12.75" customHeight="1">
      <c r="A52" s="170"/>
      <c r="B52" s="166"/>
      <c r="C52" s="166"/>
      <c r="D52" s="166"/>
      <c r="E52" s="171"/>
      <c r="F52" s="172"/>
      <c r="G52" s="43"/>
      <c r="H52" s="43"/>
      <c r="I52" s="43"/>
      <c r="J52" s="43"/>
      <c r="K52" s="43"/>
      <c r="L52" s="43"/>
      <c r="M52" s="43"/>
      <c r="N52" s="130"/>
      <c r="P52" s="26"/>
      <c r="T52" s="65"/>
    </row>
    <row r="53" spans="1:21" ht="12.75" customHeight="1">
      <c r="A53" s="668" t="s">
        <v>1947</v>
      </c>
      <c r="B53" s="669"/>
      <c r="C53" s="669"/>
      <c r="D53" s="670"/>
      <c r="E53" s="95">
        <f>SUM(E35,E41,E51)</f>
        <v>11610</v>
      </c>
      <c r="F53" s="95">
        <f>SUM(F35,F41,F51)</f>
        <v>0</v>
      </c>
      <c r="G53" s="173"/>
      <c r="H53" s="31"/>
      <c r="I53" s="31"/>
      <c r="J53" s="31"/>
      <c r="K53" s="31"/>
      <c r="L53" s="31"/>
      <c r="M53" s="31"/>
      <c r="N53" s="130"/>
      <c r="O53" s="668" t="s">
        <v>802</v>
      </c>
      <c r="P53" s="669"/>
      <c r="Q53" s="669"/>
      <c r="R53" s="670"/>
      <c r="S53" s="107">
        <f>SUM(S24,S29,S39,S51)</f>
        <v>14370</v>
      </c>
      <c r="T53" s="174">
        <f>SUM(T24,T29,T39,T51)</f>
        <v>0</v>
      </c>
      <c r="U53" s="29"/>
    </row>
    <row r="54" spans="1:27" ht="12.75" customHeight="1">
      <c r="A54" s="60"/>
      <c r="B54" s="60"/>
      <c r="C54" s="60"/>
      <c r="D54" s="60"/>
      <c r="E54" s="60"/>
      <c r="F54" s="60"/>
      <c r="G54" s="38"/>
      <c r="H54" s="38"/>
      <c r="I54" s="38"/>
      <c r="J54" s="38"/>
      <c r="K54" s="38"/>
      <c r="L54" s="38"/>
      <c r="M54" s="38"/>
      <c r="N54" s="130"/>
      <c r="O54" s="53"/>
      <c r="P54" s="6"/>
      <c r="Q54" s="6"/>
      <c r="R54" s="6"/>
      <c r="S54" s="54"/>
      <c r="T54" s="55"/>
      <c r="U54" s="59"/>
      <c r="V54" s="59"/>
      <c r="W54" s="59"/>
      <c r="X54" s="59"/>
      <c r="Y54" s="59"/>
      <c r="Z54" s="59"/>
      <c r="AA54" s="59"/>
    </row>
    <row r="55" spans="1:14" ht="12.75" customHeight="1">
      <c r="A55" s="175" t="s">
        <v>1951</v>
      </c>
      <c r="B55" s="60"/>
      <c r="C55" s="60"/>
      <c r="D55" s="60"/>
      <c r="E55" s="60"/>
      <c r="F55" s="60"/>
      <c r="G55" s="38"/>
      <c r="H55" s="38"/>
      <c r="I55" s="38"/>
      <c r="J55" s="38"/>
      <c r="K55" s="38"/>
      <c r="L55" s="38"/>
      <c r="M55" s="38"/>
      <c r="N55" s="130"/>
    </row>
    <row r="56" spans="1:14" ht="12.75" customHeight="1">
      <c r="A56" s="175"/>
      <c r="B56" s="60"/>
      <c r="C56" s="60"/>
      <c r="D56" s="60"/>
      <c r="E56" s="60"/>
      <c r="F56" s="60"/>
      <c r="G56" s="38"/>
      <c r="H56" s="38"/>
      <c r="I56" s="38"/>
      <c r="J56" s="38"/>
      <c r="K56" s="38"/>
      <c r="L56" s="38"/>
      <c r="M56" s="38"/>
      <c r="N56" s="130"/>
    </row>
    <row r="57" spans="2:14" ht="12.7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30"/>
    </row>
    <row r="58" spans="1:27" ht="12.75" customHeight="1">
      <c r="A58" s="649" t="s">
        <v>948</v>
      </c>
      <c r="B58" s="649"/>
      <c r="C58" s="649"/>
      <c r="D58" s="649"/>
      <c r="E58" s="649"/>
      <c r="F58" s="649"/>
      <c r="G58" s="649"/>
      <c r="H58" s="649"/>
      <c r="I58" s="649"/>
      <c r="J58" s="649"/>
      <c r="K58" s="649"/>
      <c r="L58" s="649"/>
      <c r="M58" s="649"/>
      <c r="N58" s="649"/>
      <c r="O58" s="649"/>
      <c r="P58" s="649"/>
      <c r="Q58" s="649"/>
      <c r="R58" s="649"/>
      <c r="S58" s="649"/>
      <c r="T58" s="649"/>
      <c r="U58" s="649"/>
      <c r="V58" s="649"/>
      <c r="W58" s="649"/>
      <c r="X58" s="649"/>
      <c r="Y58" s="649"/>
      <c r="Z58" s="649"/>
      <c r="AA58" s="649"/>
    </row>
    <row r="59" spans="15:27" ht="12.75" customHeight="1"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1" spans="15:27" ht="12.75" customHeight="1">
      <c r="O61" s="53"/>
      <c r="P61" s="6"/>
      <c r="Q61" s="6"/>
      <c r="R61" s="6"/>
      <c r="S61" s="52"/>
      <c r="T61" s="55"/>
      <c r="U61" s="31"/>
      <c r="V61" s="31"/>
      <c r="W61" s="31"/>
      <c r="X61" s="31"/>
      <c r="Y61" s="31"/>
      <c r="Z61" s="31"/>
      <c r="AA61" s="31"/>
    </row>
    <row r="62" spans="15:27" ht="12.75" customHeight="1">
      <c r="O62" s="53"/>
      <c r="P62" s="6"/>
      <c r="Q62" s="6"/>
      <c r="R62" s="6"/>
      <c r="S62" s="52"/>
      <c r="T62" s="55"/>
      <c r="U62" s="31"/>
      <c r="V62" s="31"/>
      <c r="W62" s="31"/>
      <c r="X62" s="31"/>
      <c r="Y62" s="31"/>
      <c r="Z62" s="31"/>
      <c r="AA62" s="31"/>
    </row>
    <row r="63" spans="15:27" ht="12.75" customHeight="1">
      <c r="O63" s="53"/>
      <c r="P63" s="6"/>
      <c r="Q63" s="6"/>
      <c r="R63" s="6"/>
      <c r="S63" s="52"/>
      <c r="T63" s="55"/>
      <c r="U63" s="31"/>
      <c r="V63" s="31"/>
      <c r="W63" s="31"/>
      <c r="X63" s="31"/>
      <c r="Y63" s="31"/>
      <c r="Z63" s="31"/>
      <c r="AA63" s="31"/>
    </row>
    <row r="64" spans="15:27" ht="12.75" customHeight="1">
      <c r="O64" s="53"/>
      <c r="P64" s="6"/>
      <c r="Q64" s="6"/>
      <c r="R64" s="6"/>
      <c r="S64" s="52"/>
      <c r="T64" s="55"/>
      <c r="U64" s="31"/>
      <c r="V64" s="31"/>
      <c r="W64" s="31"/>
      <c r="X64" s="31"/>
      <c r="Y64" s="31"/>
      <c r="Z64" s="31"/>
      <c r="AA64" s="31"/>
    </row>
    <row r="65" spans="15:27" ht="12.75" customHeight="1">
      <c r="O65" s="53"/>
      <c r="P65" s="6"/>
      <c r="Q65" s="6"/>
      <c r="R65" s="6"/>
      <c r="S65" s="52"/>
      <c r="T65" s="55"/>
      <c r="U65" s="31"/>
      <c r="V65" s="31"/>
      <c r="W65" s="31"/>
      <c r="X65" s="31"/>
      <c r="Y65" s="31"/>
      <c r="Z65" s="31"/>
      <c r="AA65" s="31"/>
    </row>
    <row r="66" spans="15:27" ht="12.75" customHeight="1">
      <c r="O66" s="53"/>
      <c r="P66" s="51"/>
      <c r="Q66" s="51"/>
      <c r="R66" s="51"/>
      <c r="S66" s="52"/>
      <c r="T66" s="52"/>
      <c r="U66" s="31"/>
      <c r="V66" s="31"/>
      <c r="W66" s="31"/>
      <c r="X66" s="31"/>
      <c r="Y66" s="31"/>
      <c r="Z66" s="31"/>
      <c r="AA66" s="31"/>
    </row>
    <row r="67" spans="15:27" ht="12.75" customHeight="1">
      <c r="O67" s="53"/>
      <c r="P67" s="31"/>
      <c r="Q67" s="31"/>
      <c r="R67" s="31"/>
      <c r="S67" s="52"/>
      <c r="T67" s="55"/>
      <c r="U67" s="59"/>
      <c r="V67" s="59"/>
      <c r="W67" s="59"/>
      <c r="X67" s="59"/>
      <c r="Y67" s="59"/>
      <c r="Z67" s="59"/>
      <c r="AA67" s="59"/>
    </row>
    <row r="68" spans="15:27" ht="12.75" customHeight="1">
      <c r="O68" s="53"/>
      <c r="P68" s="31"/>
      <c r="Q68" s="31"/>
      <c r="R68" s="31"/>
      <c r="S68" s="52"/>
      <c r="T68" s="55"/>
      <c r="U68" s="59"/>
      <c r="V68" s="59"/>
      <c r="W68" s="59"/>
      <c r="X68" s="59"/>
      <c r="Y68" s="59"/>
      <c r="Z68" s="59"/>
      <c r="AA68" s="59"/>
    </row>
    <row r="69" spans="15:27" ht="12.75" customHeight="1">
      <c r="O69" s="53"/>
      <c r="P69" s="31"/>
      <c r="Q69" s="31"/>
      <c r="R69" s="31"/>
      <c r="S69" s="52"/>
      <c r="T69" s="55"/>
      <c r="U69" s="59"/>
      <c r="V69" s="59"/>
      <c r="W69" s="59"/>
      <c r="X69" s="59"/>
      <c r="Y69" s="59"/>
      <c r="Z69" s="59"/>
      <c r="AA69" s="59"/>
    </row>
    <row r="70" spans="15:27" ht="12.75" customHeight="1">
      <c r="O70" s="53"/>
      <c r="P70" s="31"/>
      <c r="Q70" s="31"/>
      <c r="R70" s="31"/>
      <c r="S70" s="52"/>
      <c r="T70" s="55"/>
      <c r="U70" s="59"/>
      <c r="V70" s="59"/>
      <c r="W70" s="59"/>
      <c r="X70" s="59"/>
      <c r="Y70" s="59"/>
      <c r="Z70" s="59"/>
      <c r="AA70" s="59"/>
    </row>
    <row r="71" spans="15:27" ht="12.75" customHeight="1">
      <c r="O71" s="53"/>
      <c r="P71" s="31"/>
      <c r="Q71" s="31"/>
      <c r="R71" s="31"/>
      <c r="S71" s="52"/>
      <c r="T71" s="55"/>
      <c r="U71" s="59"/>
      <c r="V71" s="59"/>
      <c r="W71" s="59"/>
      <c r="X71" s="59"/>
      <c r="Y71" s="59"/>
      <c r="Z71" s="59"/>
      <c r="AA71" s="59"/>
    </row>
    <row r="72" spans="15:27" ht="12.75" customHeight="1">
      <c r="O72" s="53"/>
      <c r="P72" s="31"/>
      <c r="Q72" s="31"/>
      <c r="R72" s="31"/>
      <c r="S72" s="52"/>
      <c r="T72" s="55"/>
      <c r="U72" s="59"/>
      <c r="V72" s="59"/>
      <c r="W72" s="59"/>
      <c r="X72" s="59"/>
      <c r="Y72" s="59"/>
      <c r="Z72" s="59"/>
      <c r="AA72" s="59"/>
    </row>
    <row r="73" spans="15:27" ht="12.75" customHeight="1">
      <c r="O73" s="53"/>
      <c r="P73" s="31"/>
      <c r="Q73" s="31"/>
      <c r="R73" s="31"/>
      <c r="S73" s="52"/>
      <c r="T73" s="55"/>
      <c r="U73" s="59"/>
      <c r="V73" s="59"/>
      <c r="W73" s="59"/>
      <c r="X73" s="59"/>
      <c r="Y73" s="59"/>
      <c r="Z73" s="59"/>
      <c r="AA73" s="59"/>
    </row>
    <row r="74" spans="15:27" ht="12.75" customHeight="1">
      <c r="O74" s="53"/>
      <c r="P74" s="31"/>
      <c r="Q74" s="31"/>
      <c r="R74" s="31"/>
      <c r="S74" s="52"/>
      <c r="T74" s="55"/>
      <c r="U74" s="59"/>
      <c r="V74" s="59"/>
      <c r="W74" s="59"/>
      <c r="X74" s="59"/>
      <c r="Y74" s="59"/>
      <c r="Z74" s="59"/>
      <c r="AA74" s="59"/>
    </row>
    <row r="75" spans="15:27" ht="12.75" customHeight="1">
      <c r="O75" s="53"/>
      <c r="P75" s="51"/>
      <c r="Q75" s="51"/>
      <c r="R75" s="51"/>
      <c r="S75" s="52"/>
      <c r="T75" s="52"/>
      <c r="U75" s="31"/>
      <c r="V75" s="31"/>
      <c r="W75" s="31"/>
      <c r="X75" s="31"/>
      <c r="Y75" s="31"/>
      <c r="Z75" s="31"/>
      <c r="AA75" s="31"/>
    </row>
    <row r="77" spans="21:27" ht="12.75" customHeight="1">
      <c r="U77" s="18"/>
      <c r="V77" s="18"/>
      <c r="W77" s="18"/>
      <c r="X77" s="18"/>
      <c r="Y77" s="18"/>
      <c r="Z77" s="18"/>
      <c r="AA77" s="18"/>
    </row>
    <row r="78" spans="15:27" ht="12.75" customHeight="1"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5:27" ht="12.75" customHeight="1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spans="15:27" ht="12.75" customHeight="1"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15:27" ht="12.75" customHeight="1"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</row>
    <row r="82" spans="15:27" ht="12.75" customHeight="1"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</row>
    <row r="83" spans="15:27" ht="12.75" customHeight="1"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 spans="15:27" ht="12.75" customHeight="1"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</row>
    <row r="85" spans="15:27" ht="12.75" customHeight="1"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7" spans="15:27" ht="12.75" customHeight="1"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15:27" ht="12.75" customHeight="1"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</sheetData>
  <sheetProtection/>
  <mergeCells count="210">
    <mergeCell ref="O40:O51"/>
    <mergeCell ref="U50:AA50"/>
    <mergeCell ref="A58:AA58"/>
    <mergeCell ref="B34:D34"/>
    <mergeCell ref="B30:D30"/>
    <mergeCell ref="B33:D33"/>
    <mergeCell ref="A25:A35"/>
    <mergeCell ref="B31:D31"/>
    <mergeCell ref="P51:R51"/>
    <mergeCell ref="G33:M33"/>
    <mergeCell ref="P50:R50"/>
    <mergeCell ref="G24:M24"/>
    <mergeCell ref="G25:M25"/>
    <mergeCell ref="G30:M30"/>
    <mergeCell ref="G34:M34"/>
    <mergeCell ref="B28:D28"/>
    <mergeCell ref="G31:M31"/>
    <mergeCell ref="B29:D29"/>
    <mergeCell ref="G29:M29"/>
    <mergeCell ref="P49:R49"/>
    <mergeCell ref="O53:R53"/>
    <mergeCell ref="B25:D25"/>
    <mergeCell ref="B35:D35"/>
    <mergeCell ref="G35:M35"/>
    <mergeCell ref="G32:M32"/>
    <mergeCell ref="B32:D32"/>
    <mergeCell ref="P25:R25"/>
    <mergeCell ref="P27:R27"/>
    <mergeCell ref="P42:R42"/>
    <mergeCell ref="P45:R45"/>
    <mergeCell ref="X1:AA1"/>
    <mergeCell ref="H1:W1"/>
    <mergeCell ref="G26:M26"/>
    <mergeCell ref="G27:M27"/>
    <mergeCell ref="B27:D27"/>
    <mergeCell ref="B26:D26"/>
    <mergeCell ref="O25:O29"/>
    <mergeCell ref="U24:AA24"/>
    <mergeCell ref="U21:AA21"/>
    <mergeCell ref="G28:M28"/>
    <mergeCell ref="U41:AA41"/>
    <mergeCell ref="P43:R43"/>
    <mergeCell ref="U36:AA36"/>
    <mergeCell ref="U34:AA34"/>
    <mergeCell ref="P34:R34"/>
    <mergeCell ref="U33:AA33"/>
    <mergeCell ref="U35:AA35"/>
    <mergeCell ref="P36:R36"/>
    <mergeCell ref="U39:AA39"/>
    <mergeCell ref="P26:R26"/>
    <mergeCell ref="P39:R39"/>
    <mergeCell ref="P38:R38"/>
    <mergeCell ref="P32:R32"/>
    <mergeCell ref="P33:R33"/>
    <mergeCell ref="U46:AA46"/>
    <mergeCell ref="P40:R40"/>
    <mergeCell ref="P28:R28"/>
    <mergeCell ref="P35:R35"/>
    <mergeCell ref="P41:R41"/>
    <mergeCell ref="U22:AA22"/>
    <mergeCell ref="U27:AA27"/>
    <mergeCell ref="U30:AA30"/>
    <mergeCell ref="U25:AA25"/>
    <mergeCell ref="U26:AA26"/>
    <mergeCell ref="U31:AA31"/>
    <mergeCell ref="U23:AA23"/>
    <mergeCell ref="U29:AA29"/>
    <mergeCell ref="A53:D53"/>
    <mergeCell ref="U40:AA40"/>
    <mergeCell ref="P21:R21"/>
    <mergeCell ref="U32:AA32"/>
    <mergeCell ref="P44:R44"/>
    <mergeCell ref="B24:D24"/>
    <mergeCell ref="A21:D21"/>
    <mergeCell ref="P47:R47"/>
    <mergeCell ref="U47:AA47"/>
    <mergeCell ref="U48:AA48"/>
    <mergeCell ref="P10:R10"/>
    <mergeCell ref="P15:R15"/>
    <mergeCell ref="G14:M14"/>
    <mergeCell ref="P18:R18"/>
    <mergeCell ref="G13:M13"/>
    <mergeCell ref="P14:R14"/>
    <mergeCell ref="P17:R17"/>
    <mergeCell ref="G10:M10"/>
    <mergeCell ref="G16:M16"/>
    <mergeCell ref="G12:M12"/>
    <mergeCell ref="U19:AA19"/>
    <mergeCell ref="U18:AA18"/>
    <mergeCell ref="P20:R20"/>
    <mergeCell ref="G17:M17"/>
    <mergeCell ref="U12:AA12"/>
    <mergeCell ref="B11:D11"/>
    <mergeCell ref="P16:R16"/>
    <mergeCell ref="B16:D16"/>
    <mergeCell ref="U17:AA17"/>
    <mergeCell ref="B19:D19"/>
    <mergeCell ref="U16:AA16"/>
    <mergeCell ref="U14:AA14"/>
    <mergeCell ref="G15:M15"/>
    <mergeCell ref="B15:D15"/>
    <mergeCell ref="G19:M19"/>
    <mergeCell ref="B6:D6"/>
    <mergeCell ref="B18:D18"/>
    <mergeCell ref="B10:D10"/>
    <mergeCell ref="B8:D8"/>
    <mergeCell ref="B7:D7"/>
    <mergeCell ref="B9:D9"/>
    <mergeCell ref="B12:D12"/>
    <mergeCell ref="B14:D14"/>
    <mergeCell ref="B13:D13"/>
    <mergeCell ref="U5:AA5"/>
    <mergeCell ref="B17:D17"/>
    <mergeCell ref="O6:O24"/>
    <mergeCell ref="G8:M8"/>
    <mergeCell ref="G7:M7"/>
    <mergeCell ref="P13:R13"/>
    <mergeCell ref="P12:R12"/>
    <mergeCell ref="P19:R19"/>
    <mergeCell ref="P23:R23"/>
    <mergeCell ref="U8:AA8"/>
    <mergeCell ref="A2:C2"/>
    <mergeCell ref="P6:R6"/>
    <mergeCell ref="G18:M18"/>
    <mergeCell ref="U3:Z3"/>
    <mergeCell ref="A3:C3"/>
    <mergeCell ref="U2:AA2"/>
    <mergeCell ref="D2:E2"/>
    <mergeCell ref="P2:Q2"/>
    <mergeCell ref="D3:S3"/>
    <mergeCell ref="A1:C1"/>
    <mergeCell ref="F2:G2"/>
    <mergeCell ref="H2:I2"/>
    <mergeCell ref="K2:M2"/>
    <mergeCell ref="D1:E1"/>
    <mergeCell ref="F1:G1"/>
    <mergeCell ref="G9:M9"/>
    <mergeCell ref="P9:R9"/>
    <mergeCell ref="P8:R8"/>
    <mergeCell ref="P7:R7"/>
    <mergeCell ref="G5:M5"/>
    <mergeCell ref="P5:R5"/>
    <mergeCell ref="U6:AA6"/>
    <mergeCell ref="U4:V4"/>
    <mergeCell ref="A4:S4"/>
    <mergeCell ref="G6:M6"/>
    <mergeCell ref="A6:A19"/>
    <mergeCell ref="U7:AA7"/>
    <mergeCell ref="G11:M11"/>
    <mergeCell ref="X4:Z4"/>
    <mergeCell ref="U9:AA9"/>
    <mergeCell ref="B5:D5"/>
    <mergeCell ref="P24:R24"/>
    <mergeCell ref="P29:R29"/>
    <mergeCell ref="U10:AA10"/>
    <mergeCell ref="U13:AA13"/>
    <mergeCell ref="U11:AA11"/>
    <mergeCell ref="U15:AA15"/>
    <mergeCell ref="P11:R11"/>
    <mergeCell ref="U28:AA28"/>
    <mergeCell ref="U20:AA20"/>
    <mergeCell ref="P22:R22"/>
    <mergeCell ref="A36:A41"/>
    <mergeCell ref="B36:D36"/>
    <mergeCell ref="G36:M36"/>
    <mergeCell ref="B37:D37"/>
    <mergeCell ref="G37:M37"/>
    <mergeCell ref="U51:AA51"/>
    <mergeCell ref="U49:AA49"/>
    <mergeCell ref="P48:R48"/>
    <mergeCell ref="U38:AA38"/>
    <mergeCell ref="P46:R46"/>
    <mergeCell ref="G45:M45"/>
    <mergeCell ref="O30:O39"/>
    <mergeCell ref="U37:AA37"/>
    <mergeCell ref="P37:R37"/>
    <mergeCell ref="U45:AA45"/>
    <mergeCell ref="U43:AA43"/>
    <mergeCell ref="U44:AA44"/>
    <mergeCell ref="U42:AA42"/>
    <mergeCell ref="P30:R30"/>
    <mergeCell ref="P31:R31"/>
    <mergeCell ref="G39:M39"/>
    <mergeCell ref="B40:D40"/>
    <mergeCell ref="G40:M40"/>
    <mergeCell ref="B41:D41"/>
    <mergeCell ref="G41:M41"/>
    <mergeCell ref="B38:D38"/>
    <mergeCell ref="G38:M38"/>
    <mergeCell ref="B39:D39"/>
    <mergeCell ref="G49:M49"/>
    <mergeCell ref="A42:A51"/>
    <mergeCell ref="B42:D42"/>
    <mergeCell ref="G42:M42"/>
    <mergeCell ref="B43:D43"/>
    <mergeCell ref="G43:M43"/>
    <mergeCell ref="B44:D44"/>
    <mergeCell ref="B46:D46"/>
    <mergeCell ref="G44:M44"/>
    <mergeCell ref="B45:D45"/>
    <mergeCell ref="B50:D50"/>
    <mergeCell ref="G50:M50"/>
    <mergeCell ref="B51:D51"/>
    <mergeCell ref="G51:M51"/>
    <mergeCell ref="G46:M46"/>
    <mergeCell ref="B47:D47"/>
    <mergeCell ref="G47:M47"/>
    <mergeCell ref="B48:D48"/>
    <mergeCell ref="G48:M48"/>
    <mergeCell ref="B49:D49"/>
  </mergeCells>
  <conditionalFormatting sqref="F6:F53 T6:T49 T51:T53">
    <cfRule type="cellIs" priority="2" dxfId="18" operator="greaterThan" stopIfTrue="1">
      <formula>E6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MNOC_USER</dc:creator>
  <cp:keywords/>
  <dc:description/>
  <cp:lastModifiedBy>MNOC_USER</cp:lastModifiedBy>
  <cp:lastPrinted>2018-08-07T06:08:13Z</cp:lastPrinted>
  <dcterms:created xsi:type="dcterms:W3CDTF">2009-05-25T08:22:39Z</dcterms:created>
  <dcterms:modified xsi:type="dcterms:W3CDTF">2018-11-08T05:43:57Z</dcterms:modified>
  <cp:category/>
  <cp:version/>
  <cp:contentType/>
  <cp:contentStatus/>
</cp:coreProperties>
</file>