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931819CA-2459-43C4-AA65-271DC22AD80E}" xr6:coauthVersionLast="47" xr6:coauthVersionMax="47" xr10:uidLastSave="{00000000-0000-0000-0000-000000000000}"/>
  <bookViews>
    <workbookView xWindow="-120" yWindow="-120" windowWidth="29040" windowHeight="15840" activeTab="1" xr2:uid="{0CFD6FCA-9951-4AC6-A002-2724298A0CC3}"/>
  </bookViews>
  <sheets>
    <sheet name="マスタ" sheetId="2" state="hidden" r:id="rId1"/>
    <sheet name="申込書" sheetId="1" r:id="rId2"/>
    <sheet name="集計表" sheetId="9" r:id="rId3"/>
    <sheet name="宗像市" sheetId="10" r:id="rId4"/>
    <sheet name="福津市" sheetId="11" r:id="rId5"/>
    <sheet name="古賀市" sheetId="12" r:id="rId6"/>
    <sheet name="新宮町" sheetId="13" r:id="rId7"/>
  </sheets>
  <definedNames>
    <definedName name="_xlnm.Print_Titles" localSheetId="5">古賀市!$1:$5</definedName>
    <definedName name="_xlnm.Print_Titles" localSheetId="3">宗像市!$1:$5</definedName>
    <definedName name="_xlnm.Print_Titles" localSheetId="2">集計表!$1:$5</definedName>
    <definedName name="_xlnm.Print_Titles" localSheetId="6">新宮町!$1:$5</definedName>
    <definedName name="_xlnm.Print_Titles" localSheetId="4">福津市!$1:$5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M6" i="1"/>
  <c r="E3" i="9" s="1"/>
  <c r="H1" i="9"/>
  <c r="B2" i="9"/>
  <c r="E2" i="9"/>
  <c r="H2" i="9"/>
  <c r="F3" i="9"/>
  <c r="E19" i="9" l="1"/>
  <c r="E21" i="9"/>
  <c r="E22" i="9"/>
  <c r="D28" i="9"/>
  <c r="E28" i="9"/>
  <c r="G28" i="9" s="1"/>
  <c r="E29" i="9"/>
  <c r="E31" i="9"/>
  <c r="E35" i="9"/>
  <c r="E36" i="9"/>
  <c r="G36" i="9" s="1"/>
  <c r="H1" i="10"/>
  <c r="B2" i="10"/>
  <c r="E2" i="10"/>
  <c r="H2" i="10"/>
  <c r="E3" i="10"/>
  <c r="F3" i="10"/>
  <c r="D12" i="10"/>
  <c r="D8" i="9" s="1"/>
  <c r="E12" i="10"/>
  <c r="E8" i="9" s="1"/>
  <c r="D24" i="10"/>
  <c r="D9" i="9" s="1"/>
  <c r="E24" i="10"/>
  <c r="E9" i="9" s="1"/>
  <c r="D33" i="10"/>
  <c r="D10" i="9" s="1"/>
  <c r="E33" i="10"/>
  <c r="E10" i="9" s="1"/>
  <c r="G10" i="9" s="1"/>
  <c r="D48" i="10"/>
  <c r="D11" i="9" s="1"/>
  <c r="E48" i="10"/>
  <c r="E11" i="9" s="1"/>
  <c r="D63" i="10"/>
  <c r="D12" i="9" s="1"/>
  <c r="E63" i="10"/>
  <c r="E12" i="9" s="1"/>
  <c r="D76" i="10"/>
  <c r="D13" i="9" s="1"/>
  <c r="E76" i="10"/>
  <c r="E13" i="9" s="1"/>
  <c r="G13" i="9" s="1"/>
  <c r="D87" i="10"/>
  <c r="D14" i="9" s="1"/>
  <c r="E87" i="10"/>
  <c r="E14" i="9" s="1"/>
  <c r="D97" i="10"/>
  <c r="D15" i="9" s="1"/>
  <c r="E97" i="10"/>
  <c r="E15" i="9" s="1"/>
  <c r="D98" i="10"/>
  <c r="E98" i="10"/>
  <c r="E4" i="10" s="1"/>
  <c r="H1" i="11"/>
  <c r="B2" i="11"/>
  <c r="E2" i="11"/>
  <c r="H2" i="11"/>
  <c r="E3" i="11"/>
  <c r="F3" i="11"/>
  <c r="D19" i="11"/>
  <c r="D69" i="11" s="1"/>
  <c r="E19" i="11"/>
  <c r="D36" i="11"/>
  <c r="D20" i="9" s="1"/>
  <c r="E36" i="11"/>
  <c r="E69" i="11" s="1"/>
  <c r="E4" i="11" s="1"/>
  <c r="D46" i="11"/>
  <c r="D21" i="9" s="1"/>
  <c r="E46" i="11"/>
  <c r="D56" i="11"/>
  <c r="D22" i="9" s="1"/>
  <c r="E56" i="11"/>
  <c r="D68" i="11"/>
  <c r="D23" i="9" s="1"/>
  <c r="E68" i="11"/>
  <c r="E23" i="9" s="1"/>
  <c r="H1" i="12"/>
  <c r="B2" i="12"/>
  <c r="E2" i="12"/>
  <c r="H2" i="12"/>
  <c r="E3" i="12"/>
  <c r="F3" i="12"/>
  <c r="D17" i="12"/>
  <c r="D27" i="9" s="1"/>
  <c r="E17" i="12"/>
  <c r="E27" i="9" s="1"/>
  <c r="D29" i="12"/>
  <c r="E29" i="12"/>
  <c r="D39" i="12"/>
  <c r="D29" i="9" s="1"/>
  <c r="E39" i="12"/>
  <c r="D47" i="12"/>
  <c r="D30" i="9" s="1"/>
  <c r="E47" i="12"/>
  <c r="E30" i="9" s="1"/>
  <c r="G30" i="9" s="1"/>
  <c r="D60" i="12"/>
  <c r="D31" i="9" s="1"/>
  <c r="E60" i="12"/>
  <c r="H1" i="13"/>
  <c r="B2" i="13"/>
  <c r="E2" i="13"/>
  <c r="H2" i="13"/>
  <c r="E3" i="13"/>
  <c r="F3" i="13"/>
  <c r="D16" i="13"/>
  <c r="D35" i="9" s="1"/>
  <c r="D37" i="9" s="1"/>
  <c r="E16" i="13"/>
  <c r="D28" i="13"/>
  <c r="D36" i="9" s="1"/>
  <c r="E28" i="13"/>
  <c r="D29" i="13"/>
  <c r="E29" i="13"/>
  <c r="E4" i="13" s="1"/>
  <c r="G29" i="9" l="1"/>
  <c r="G27" i="9"/>
  <c r="E32" i="9"/>
  <c r="G22" i="9"/>
  <c r="D32" i="9"/>
  <c r="G35" i="9"/>
  <c r="G21" i="9"/>
  <c r="G23" i="9"/>
  <c r="G31" i="9"/>
  <c r="E20" i="9"/>
  <c r="E61" i="12"/>
  <c r="E4" i="12" s="1"/>
  <c r="G15" i="9"/>
  <c r="G12" i="9"/>
  <c r="G9" i="9"/>
  <c r="D61" i="12"/>
  <c r="G14" i="9"/>
  <c r="G11" i="9"/>
  <c r="G8" i="9"/>
  <c r="E16" i="9"/>
  <c r="D19" i="9"/>
  <c r="D24" i="9" s="1"/>
  <c r="E37" i="9"/>
  <c r="G37" i="9" s="1"/>
  <c r="D16" i="9"/>
  <c r="D4" i="9" s="1"/>
  <c r="G19" i="9" l="1"/>
  <c r="G20" i="9"/>
  <c r="E24" i="9"/>
  <c r="G24" i="9" s="1"/>
  <c r="G32" i="9"/>
  <c r="E4" i="9"/>
  <c r="E15" i="1"/>
  <c r="G16" i="9"/>
  <c r="L9" i="1" l="1"/>
  <c r="K15" i="1" s="1"/>
  <c r="H4" i="11"/>
  <c r="H4" i="12"/>
  <c r="H4" i="10"/>
  <c r="H4" i="13"/>
</calcChain>
</file>

<file path=xl/sharedStrings.xml><?xml version="1.0" encoding="utf-8"?>
<sst xmlns="http://schemas.openxmlformats.org/spreadsheetml/2006/main" count="1134" uniqueCount="394">
  <si>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</si>
  <si>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</si>
  <si>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</si>
  <si>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</si>
  <si>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</si>
  <si>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（水）　　～</t>
    <rPh sb="1" eb="2">
      <t>スイ</t>
    </rPh>
    <phoneticPr fontId="8"/>
  </si>
  <si>
    <t>（金）</t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</si>
  <si>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</si>
  <si>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</si>
  <si>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</si>
  <si>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</si>
  <si>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</si>
  <si>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</si>
  <si>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</si>
  <si>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</si>
  <si>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</si>
  <si>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</si>
  <si>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</si>
  <si>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</si>
  <si>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</si>
  <si>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</si>
  <si>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</si>
  <si>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</si>
  <si>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</si>
  <si>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</si>
  <si>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</si>
  <si>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</si>
  <si>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</si>
  <si>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</si>
  <si>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</si>
  <si>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</si>
  <si>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</si>
  <si>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</si>
  <si>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</si>
  <si>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</si>
  <si>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</si>
  <si>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</si>
  <si>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</si>
  <si>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</si>
  <si>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</si>
  <si>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</si>
  <si>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</si>
  <si>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</si>
  <si>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</si>
  <si>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</si>
  <si>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</si>
  <si>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</si>
  <si>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</si>
  <si>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</si>
  <si>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</si>
  <si>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</si>
  <si>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</si>
  <si>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</si>
  <si>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</si>
  <si>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</si>
  <si>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</si>
  <si>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</si>
  <si>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</si>
  <si>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</si>
  <si>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マスタ!G3:G4</t>
    <phoneticPr fontId="3"/>
  </si>
  <si>
    <t>マスタ!F3:F5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</si>
  <si>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</si>
  <si>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</si>
  <si>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</si>
  <si>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宗像市</t>
    <phoneticPr fontId="2"/>
  </si>
  <si>
    <t>樟陽台</t>
    <phoneticPr fontId="2"/>
  </si>
  <si>
    <t>11</t>
    <phoneticPr fontId="2"/>
  </si>
  <si>
    <t>UA</t>
    <phoneticPr fontId="2"/>
  </si>
  <si>
    <t>1</t>
    <phoneticPr fontId="2"/>
  </si>
  <si>
    <t>樟陽台1･2</t>
    <phoneticPr fontId="2"/>
  </si>
  <si>
    <t>2</t>
    <phoneticPr fontId="2"/>
  </si>
  <si>
    <t>ひかりヶ丘1･6･7</t>
    <phoneticPr fontId="2"/>
  </si>
  <si>
    <t>3</t>
    <phoneticPr fontId="2"/>
  </si>
  <si>
    <t>ひかりヶ丘2･3</t>
    <phoneticPr fontId="2"/>
  </si>
  <si>
    <t>4</t>
    <phoneticPr fontId="2"/>
  </si>
  <si>
    <t>ひかりヶ丘4･5</t>
    <phoneticPr fontId="2"/>
  </si>
  <si>
    <t>東郷・田熊</t>
    <phoneticPr fontId="2"/>
  </si>
  <si>
    <t>UB</t>
    <phoneticPr fontId="2"/>
  </si>
  <si>
    <t>大井台</t>
    <phoneticPr fontId="2"/>
  </si>
  <si>
    <t>田熊1･6</t>
    <phoneticPr fontId="2"/>
  </si>
  <si>
    <t>5</t>
    <phoneticPr fontId="2"/>
  </si>
  <si>
    <t>田熊2･3</t>
    <phoneticPr fontId="2"/>
  </si>
  <si>
    <t>6</t>
    <phoneticPr fontId="2"/>
  </si>
  <si>
    <t>田熊4</t>
    <phoneticPr fontId="2"/>
  </si>
  <si>
    <t>7</t>
    <phoneticPr fontId="2"/>
  </si>
  <si>
    <t>和歌美台 田熊5</t>
    <phoneticPr fontId="2"/>
  </si>
  <si>
    <t>8</t>
    <phoneticPr fontId="2"/>
  </si>
  <si>
    <t>平井1･2･3</t>
    <phoneticPr fontId="2"/>
  </si>
  <si>
    <t>9</t>
    <phoneticPr fontId="2"/>
  </si>
  <si>
    <t>大井南 三倉</t>
    <phoneticPr fontId="2"/>
  </si>
  <si>
    <t>10</t>
    <phoneticPr fontId="2"/>
  </si>
  <si>
    <t>東郷1･2･3</t>
    <phoneticPr fontId="2"/>
  </si>
  <si>
    <t>東郷4･5･6</t>
    <phoneticPr fontId="2"/>
  </si>
  <si>
    <t>城西ヶ丘</t>
    <phoneticPr fontId="2"/>
  </si>
  <si>
    <t>UC</t>
    <phoneticPr fontId="2"/>
  </si>
  <si>
    <t>城西ヶ丘1･2･3</t>
    <phoneticPr fontId="2"/>
  </si>
  <si>
    <t>城西ヶ丘4･5･6</t>
    <phoneticPr fontId="2"/>
  </si>
  <si>
    <t>稲元1･2･3･4</t>
    <phoneticPr fontId="2"/>
  </si>
  <si>
    <t>稲元5･6･7</t>
    <phoneticPr fontId="2"/>
  </si>
  <si>
    <t>須恵1･2</t>
    <phoneticPr fontId="2"/>
  </si>
  <si>
    <t>須恵3･4 天平台</t>
    <phoneticPr fontId="2"/>
  </si>
  <si>
    <t>日の里・青葉台</t>
    <phoneticPr fontId="2"/>
  </si>
  <si>
    <t>UD</t>
    <phoneticPr fontId="2"/>
  </si>
  <si>
    <t>日の里1</t>
    <phoneticPr fontId="2"/>
  </si>
  <si>
    <t>日の里2</t>
    <phoneticPr fontId="2"/>
  </si>
  <si>
    <t>日の里3</t>
    <phoneticPr fontId="2"/>
  </si>
  <si>
    <t>日の里4</t>
    <phoneticPr fontId="2"/>
  </si>
  <si>
    <t>日の里5</t>
    <phoneticPr fontId="2"/>
  </si>
  <si>
    <t>日の里6</t>
    <phoneticPr fontId="2"/>
  </si>
  <si>
    <t>日の里7</t>
    <phoneticPr fontId="2"/>
  </si>
  <si>
    <t>日の里8</t>
    <phoneticPr fontId="2"/>
  </si>
  <si>
    <t>日の里9</t>
    <phoneticPr fontId="2"/>
  </si>
  <si>
    <t>青葉台1</t>
    <phoneticPr fontId="2"/>
  </si>
  <si>
    <t>青葉台2</t>
    <phoneticPr fontId="2"/>
  </si>
  <si>
    <t>12</t>
    <phoneticPr fontId="2"/>
  </si>
  <si>
    <t>朝野</t>
    <phoneticPr fontId="2"/>
  </si>
  <si>
    <t>自由ヶ丘</t>
    <phoneticPr fontId="2"/>
  </si>
  <si>
    <t>UE</t>
    <phoneticPr fontId="2"/>
  </si>
  <si>
    <t>自由ヶ丘1･6</t>
    <phoneticPr fontId="2"/>
  </si>
  <si>
    <t>自由ヶ丘2・自由ヶ丘一部</t>
    <phoneticPr fontId="2"/>
  </si>
  <si>
    <t>自由ヶ丘3･4</t>
    <phoneticPr fontId="2"/>
  </si>
  <si>
    <t>自由ヶ丘5</t>
    <phoneticPr fontId="2"/>
  </si>
  <si>
    <t>自由ヶ丘7・自由ヶ丘一部</t>
    <phoneticPr fontId="2"/>
  </si>
  <si>
    <t>自由ヶ丘8･9</t>
    <phoneticPr fontId="2"/>
  </si>
  <si>
    <t>自由ヶ丘10</t>
    <phoneticPr fontId="2"/>
  </si>
  <si>
    <t>自由ヶ丘11</t>
    <phoneticPr fontId="2"/>
  </si>
  <si>
    <t>自由ヶ丘西町・自由ヶ丘一部</t>
    <phoneticPr fontId="2"/>
  </si>
  <si>
    <t>自由ヶ丘南1･2</t>
    <phoneticPr fontId="2"/>
  </si>
  <si>
    <t>自由ヶ丘南3</t>
    <phoneticPr fontId="2"/>
  </si>
  <si>
    <t>自由ヶ丘南4</t>
    <phoneticPr fontId="2"/>
  </si>
  <si>
    <t>くりえいと</t>
    <phoneticPr fontId="2"/>
  </si>
  <si>
    <t>UF</t>
    <phoneticPr fontId="2"/>
  </si>
  <si>
    <t>大谷</t>
    <phoneticPr fontId="2"/>
  </si>
  <si>
    <t>泉ヶ丘1･2</t>
    <phoneticPr fontId="2"/>
  </si>
  <si>
    <t>三郎丸1･2</t>
    <phoneticPr fontId="2"/>
  </si>
  <si>
    <t>三郎丸3</t>
    <phoneticPr fontId="2"/>
  </si>
  <si>
    <t>三郎丸4･5･6</t>
    <phoneticPr fontId="2"/>
  </si>
  <si>
    <t>土穴1</t>
    <phoneticPr fontId="2"/>
  </si>
  <si>
    <t>土穴2･3･4</t>
    <phoneticPr fontId="2"/>
  </si>
  <si>
    <t>陵厳寺1･3･4</t>
    <phoneticPr fontId="2"/>
  </si>
  <si>
    <t>陵厳寺2</t>
    <phoneticPr fontId="2"/>
  </si>
  <si>
    <t>赤間・石丸</t>
    <phoneticPr fontId="2"/>
  </si>
  <si>
    <t>UG</t>
    <phoneticPr fontId="2"/>
  </si>
  <si>
    <t>石丸1･4</t>
    <phoneticPr fontId="2"/>
  </si>
  <si>
    <t>石丸2</t>
    <phoneticPr fontId="2"/>
  </si>
  <si>
    <t>石丸3</t>
    <phoneticPr fontId="2"/>
  </si>
  <si>
    <t>赤間1 徳重1･2</t>
    <phoneticPr fontId="2"/>
  </si>
  <si>
    <t>赤間2･3･4</t>
    <phoneticPr fontId="2"/>
  </si>
  <si>
    <t>赤間5</t>
    <phoneticPr fontId="2"/>
  </si>
  <si>
    <t>赤間6</t>
    <phoneticPr fontId="2"/>
  </si>
  <si>
    <t>赤間駅前1･2 栄町、土穴</t>
    <phoneticPr fontId="2"/>
  </si>
  <si>
    <t>広陵台</t>
    <phoneticPr fontId="2"/>
  </si>
  <si>
    <t>UH</t>
    <phoneticPr fontId="2"/>
  </si>
  <si>
    <t>桜美台</t>
    <phoneticPr fontId="2"/>
  </si>
  <si>
    <t>田久1･2･4</t>
    <phoneticPr fontId="2"/>
  </si>
  <si>
    <t>田久3･5･6</t>
    <phoneticPr fontId="2"/>
  </si>
  <si>
    <t>葉山1 緑町</t>
    <phoneticPr fontId="2"/>
  </si>
  <si>
    <t>葉山2 桜1</t>
    <phoneticPr fontId="2"/>
  </si>
  <si>
    <t>広陵台1･5</t>
    <phoneticPr fontId="2"/>
  </si>
  <si>
    <t>広陵台2･3･4</t>
    <phoneticPr fontId="2"/>
  </si>
  <si>
    <t>福津市</t>
    <phoneticPr fontId="2"/>
  </si>
  <si>
    <t>中央</t>
    <phoneticPr fontId="2"/>
  </si>
  <si>
    <t>FA</t>
    <phoneticPr fontId="2"/>
  </si>
  <si>
    <t>西福間1･2</t>
    <phoneticPr fontId="2"/>
  </si>
  <si>
    <t>西福間3・4</t>
    <phoneticPr fontId="2"/>
  </si>
  <si>
    <t>西福間5</t>
    <phoneticPr fontId="2"/>
  </si>
  <si>
    <t>中央1</t>
    <phoneticPr fontId="2"/>
  </si>
  <si>
    <t>中央2</t>
    <phoneticPr fontId="2"/>
  </si>
  <si>
    <t>中央3･4</t>
    <phoneticPr fontId="2"/>
  </si>
  <si>
    <t>中央5</t>
    <phoneticPr fontId="2"/>
  </si>
  <si>
    <t>中央6</t>
    <phoneticPr fontId="2"/>
  </si>
  <si>
    <t>福間駅東1･2･3</t>
    <phoneticPr fontId="2"/>
  </si>
  <si>
    <t>光陽台1･3 光陽台南</t>
    <phoneticPr fontId="2"/>
  </si>
  <si>
    <t>光陽台2</t>
    <phoneticPr fontId="2"/>
  </si>
  <si>
    <t>花見が丘</t>
    <phoneticPr fontId="2"/>
  </si>
  <si>
    <t>FB</t>
    <phoneticPr fontId="2"/>
  </si>
  <si>
    <t>花見が浜1･2･3</t>
    <phoneticPr fontId="2"/>
  </si>
  <si>
    <t>花見が丘1</t>
    <phoneticPr fontId="2"/>
  </si>
  <si>
    <t>花見が丘2･3</t>
    <phoneticPr fontId="2"/>
  </si>
  <si>
    <t>花見の里1 福間南4</t>
    <phoneticPr fontId="2"/>
  </si>
  <si>
    <t>花見の里2･3</t>
    <phoneticPr fontId="2"/>
  </si>
  <si>
    <t>福間南1</t>
    <phoneticPr fontId="2"/>
  </si>
  <si>
    <t>福間南2</t>
    <phoneticPr fontId="2"/>
  </si>
  <si>
    <t>福間南3</t>
    <phoneticPr fontId="2"/>
  </si>
  <si>
    <t>福間南5</t>
    <phoneticPr fontId="2"/>
  </si>
  <si>
    <t>有弥の里1･2</t>
    <phoneticPr fontId="2"/>
  </si>
  <si>
    <t>日蒔野1</t>
    <phoneticPr fontId="2"/>
  </si>
  <si>
    <t>日蒔野2・3</t>
    <phoneticPr fontId="2"/>
  </si>
  <si>
    <t>13</t>
    <phoneticPr fontId="2"/>
  </si>
  <si>
    <t>日蒔野4・5</t>
    <phoneticPr fontId="2"/>
  </si>
  <si>
    <t>14</t>
    <phoneticPr fontId="2"/>
  </si>
  <si>
    <t>日蒔野6</t>
    <phoneticPr fontId="2"/>
  </si>
  <si>
    <t>東福間</t>
    <phoneticPr fontId="2"/>
  </si>
  <si>
    <t>FC</t>
    <phoneticPr fontId="2"/>
  </si>
  <si>
    <t>光陽台4･5</t>
    <phoneticPr fontId="2"/>
  </si>
  <si>
    <t>光陽台6</t>
    <phoneticPr fontId="2"/>
  </si>
  <si>
    <t>東福間1･5 小竹1</t>
    <phoneticPr fontId="2"/>
  </si>
  <si>
    <t>東福間2 高平</t>
    <phoneticPr fontId="2"/>
  </si>
  <si>
    <t>東福間3･4</t>
    <phoneticPr fontId="2"/>
  </si>
  <si>
    <t>東福間6･7 小竹2</t>
    <phoneticPr fontId="2"/>
  </si>
  <si>
    <t>東福間8</t>
    <phoneticPr fontId="2"/>
  </si>
  <si>
    <t>若木台</t>
    <phoneticPr fontId="2"/>
  </si>
  <si>
    <t>FD</t>
    <phoneticPr fontId="2"/>
  </si>
  <si>
    <t>若木台1</t>
    <phoneticPr fontId="2"/>
  </si>
  <si>
    <t>若木台2</t>
    <phoneticPr fontId="2"/>
  </si>
  <si>
    <t>若木台3</t>
    <phoneticPr fontId="2"/>
  </si>
  <si>
    <t>若木台4</t>
    <phoneticPr fontId="2"/>
  </si>
  <si>
    <t>若木台5</t>
    <phoneticPr fontId="2"/>
  </si>
  <si>
    <t>若木台6</t>
    <phoneticPr fontId="2"/>
  </si>
  <si>
    <t>あけぼの 桜川</t>
    <phoneticPr fontId="2"/>
  </si>
  <si>
    <t>津屋崎</t>
    <phoneticPr fontId="2"/>
  </si>
  <si>
    <t>FE</t>
    <phoneticPr fontId="2"/>
  </si>
  <si>
    <t>宮司6</t>
    <phoneticPr fontId="2"/>
  </si>
  <si>
    <t>宮司ヶ丘</t>
    <phoneticPr fontId="2"/>
  </si>
  <si>
    <t>宮司浜1･2</t>
    <phoneticPr fontId="2"/>
  </si>
  <si>
    <t>宮司浜3･4</t>
    <phoneticPr fontId="2"/>
  </si>
  <si>
    <t>津屋崎1</t>
    <phoneticPr fontId="2"/>
  </si>
  <si>
    <t>津屋崎2</t>
    <phoneticPr fontId="2"/>
  </si>
  <si>
    <t>津屋崎3</t>
    <phoneticPr fontId="2"/>
  </si>
  <si>
    <t>津屋崎4</t>
    <phoneticPr fontId="2"/>
  </si>
  <si>
    <t>津屋崎7</t>
    <phoneticPr fontId="2"/>
  </si>
  <si>
    <t>古賀市</t>
    <phoneticPr fontId="2"/>
  </si>
  <si>
    <t>花見</t>
    <phoneticPr fontId="2"/>
  </si>
  <si>
    <t>GA</t>
    <phoneticPr fontId="2"/>
  </si>
  <si>
    <t>花見東1</t>
    <phoneticPr fontId="2"/>
  </si>
  <si>
    <t>花見東2</t>
    <phoneticPr fontId="2"/>
  </si>
  <si>
    <t>花見東3･4</t>
    <phoneticPr fontId="2"/>
  </si>
  <si>
    <t>花見東5</t>
    <phoneticPr fontId="2"/>
  </si>
  <si>
    <t>花見東6</t>
    <phoneticPr fontId="2"/>
  </si>
  <si>
    <t>花見東7</t>
    <phoneticPr fontId="2"/>
  </si>
  <si>
    <t>花見南1</t>
    <phoneticPr fontId="2"/>
  </si>
  <si>
    <t>花見南2</t>
    <phoneticPr fontId="2"/>
  </si>
  <si>
    <t>花見南3</t>
    <phoneticPr fontId="2"/>
  </si>
  <si>
    <t>舞の里・千鳥</t>
    <phoneticPr fontId="2"/>
  </si>
  <si>
    <t>GB</t>
    <phoneticPr fontId="2"/>
  </si>
  <si>
    <t>舞の里1</t>
    <phoneticPr fontId="2"/>
  </si>
  <si>
    <t>舞の里2</t>
    <phoneticPr fontId="2"/>
  </si>
  <si>
    <t>舞の里3</t>
    <phoneticPr fontId="2"/>
  </si>
  <si>
    <t>舞の里4</t>
    <phoneticPr fontId="2"/>
  </si>
  <si>
    <t>舞の里5①</t>
    <phoneticPr fontId="2"/>
  </si>
  <si>
    <t>舞の里5②</t>
    <phoneticPr fontId="2"/>
  </si>
  <si>
    <t>千鳥2</t>
    <phoneticPr fontId="2"/>
  </si>
  <si>
    <t>千鳥3･4･5</t>
    <phoneticPr fontId="2"/>
  </si>
  <si>
    <t>千鳥6</t>
    <phoneticPr fontId="2"/>
  </si>
  <si>
    <t>天神</t>
    <phoneticPr fontId="2"/>
  </si>
  <si>
    <t>GC</t>
    <phoneticPr fontId="2"/>
  </si>
  <si>
    <t>天神1</t>
    <phoneticPr fontId="2"/>
  </si>
  <si>
    <t>天神2･4</t>
    <phoneticPr fontId="2"/>
  </si>
  <si>
    <t>天神3 駅東4･5</t>
    <phoneticPr fontId="2"/>
  </si>
  <si>
    <t>天神5</t>
    <phoneticPr fontId="2"/>
  </si>
  <si>
    <t>天神6</t>
    <phoneticPr fontId="2"/>
  </si>
  <si>
    <t>天神7</t>
    <phoneticPr fontId="2"/>
  </si>
  <si>
    <t>駅東1･2･3</t>
    <phoneticPr fontId="2"/>
  </si>
  <si>
    <t>中央・久保</t>
    <phoneticPr fontId="2"/>
  </si>
  <si>
    <t>GD</t>
    <phoneticPr fontId="2"/>
  </si>
  <si>
    <t>中央1･2</t>
    <phoneticPr fontId="2"/>
  </si>
  <si>
    <t>久保・美郷</t>
    <phoneticPr fontId="2"/>
  </si>
  <si>
    <t>花鶴丘</t>
    <phoneticPr fontId="2"/>
  </si>
  <si>
    <t>GE</t>
    <phoneticPr fontId="2"/>
  </si>
  <si>
    <t>日吉1</t>
    <phoneticPr fontId="2"/>
  </si>
  <si>
    <t>日吉2･3</t>
    <phoneticPr fontId="2"/>
  </si>
  <si>
    <t>花鶴丘1</t>
    <phoneticPr fontId="2"/>
  </si>
  <si>
    <t>花鶴丘2</t>
    <phoneticPr fontId="2"/>
  </si>
  <si>
    <t>花鶴丘3 古賀</t>
    <phoneticPr fontId="2"/>
  </si>
  <si>
    <t>美明1・3</t>
    <phoneticPr fontId="2"/>
  </si>
  <si>
    <t>美明2</t>
    <phoneticPr fontId="2"/>
  </si>
  <si>
    <t>今の庄1</t>
    <phoneticPr fontId="2"/>
  </si>
  <si>
    <t>今の庄2</t>
    <phoneticPr fontId="2"/>
  </si>
  <si>
    <t>今の庄3</t>
    <phoneticPr fontId="2"/>
  </si>
  <si>
    <t>新宮町</t>
    <phoneticPr fontId="2"/>
  </si>
  <si>
    <t>下府・緑ヶ浜</t>
    <phoneticPr fontId="2"/>
  </si>
  <si>
    <t>SA</t>
    <phoneticPr fontId="2"/>
  </si>
  <si>
    <t>下府1～3</t>
    <phoneticPr fontId="2"/>
  </si>
  <si>
    <t>新宮東2</t>
    <phoneticPr fontId="2"/>
  </si>
  <si>
    <t>下府4･5</t>
    <phoneticPr fontId="2"/>
  </si>
  <si>
    <t>下府6･7･8 大字新宮</t>
    <phoneticPr fontId="2"/>
  </si>
  <si>
    <t>杜の宮1・2</t>
    <phoneticPr fontId="2"/>
  </si>
  <si>
    <t>杜の宮3・4</t>
    <phoneticPr fontId="2"/>
  </si>
  <si>
    <t>緑ヶ浜1･3･4</t>
    <phoneticPr fontId="2"/>
  </si>
  <si>
    <t>緑ヶ浜2</t>
    <phoneticPr fontId="2"/>
  </si>
  <si>
    <t>夜臼</t>
    <phoneticPr fontId="2"/>
  </si>
  <si>
    <t>SB</t>
    <phoneticPr fontId="2"/>
  </si>
  <si>
    <t>桜山手1･2･3</t>
    <phoneticPr fontId="2"/>
  </si>
  <si>
    <t>美咲1･2･3</t>
    <phoneticPr fontId="2"/>
  </si>
  <si>
    <t>夜臼1･2･3･4</t>
    <phoneticPr fontId="2"/>
  </si>
  <si>
    <t>夜臼5･6</t>
    <phoneticPr fontId="2"/>
  </si>
  <si>
    <t>新宮東3・5</t>
    <phoneticPr fontId="2"/>
  </si>
  <si>
    <t>三代西1･2</t>
    <phoneticPr fontId="2"/>
  </si>
  <si>
    <t>中央駅前1・2</t>
    <phoneticPr fontId="2"/>
  </si>
  <si>
    <t>新宮東1・4</t>
    <phoneticPr fontId="2"/>
  </si>
  <si>
    <t>上府北1～4</t>
    <phoneticPr fontId="2"/>
  </si>
  <si>
    <t>毎日メディア／サンデー：100</t>
    <phoneticPr fontId="2"/>
  </si>
  <si>
    <t>福岡デリバリーセンター：500</t>
    <phoneticPr fontId="2"/>
  </si>
  <si>
    <t>メディア福岡：1100</t>
    <phoneticPr fontId="2"/>
  </si>
  <si>
    <t>メディア福岡(単ポス)：1101</t>
    <phoneticPr fontId="2"/>
  </si>
  <si>
    <t>メディア北九州：1200</t>
    <phoneticPr fontId="2"/>
  </si>
  <si>
    <t>メディア北九州（単ポス)：1201</t>
    <phoneticPr fontId="2"/>
  </si>
  <si>
    <t>サンデー福岡：1300</t>
    <phoneticPr fontId="2"/>
  </si>
  <si>
    <t>サンデー(市政だより)：1301</t>
    <phoneticPr fontId="2"/>
  </si>
  <si>
    <t>サンデー(県だより)：1302</t>
    <phoneticPr fontId="2"/>
  </si>
  <si>
    <t>毎日メディア　サンデー福岡(市報かすが)：1303</t>
    <phoneticPr fontId="2"/>
  </si>
  <si>
    <t>サンデー(単ポス)：1304</t>
    <phoneticPr fontId="2"/>
  </si>
  <si>
    <t>サンデー（選挙　古賀市）：1305</t>
    <phoneticPr fontId="2"/>
  </si>
  <si>
    <t>サンデー（選挙　福岡市）：1306</t>
    <phoneticPr fontId="2"/>
  </si>
  <si>
    <t>サンデー北九州：1400</t>
    <phoneticPr fontId="2"/>
  </si>
  <si>
    <t>サンデー北九州(単ポス)：1401</t>
    <phoneticPr fontId="2"/>
  </si>
  <si>
    <t>クロスメディア課(福岡)：1500</t>
    <phoneticPr fontId="2"/>
  </si>
  <si>
    <t>クロスメディア課(北九州)：1600</t>
    <phoneticPr fontId="2"/>
  </si>
  <si>
    <t>筑豊営業所：1700</t>
    <phoneticPr fontId="2"/>
  </si>
  <si>
    <t>株式会社　九折：1800</t>
    <phoneticPr fontId="2"/>
  </si>
  <si>
    <t>マスタ!A3:A21</t>
    <phoneticPr fontId="2"/>
  </si>
  <si>
    <t>川野　三樹雄：30</t>
    <phoneticPr fontId="2"/>
  </si>
  <si>
    <t>横山　淳治：31</t>
    <phoneticPr fontId="2"/>
  </si>
  <si>
    <t>濱野　元気：32</t>
    <phoneticPr fontId="2"/>
  </si>
  <si>
    <t>川内　恒：33</t>
    <phoneticPr fontId="2"/>
  </si>
  <si>
    <t>山本　雄大：34</t>
    <phoneticPr fontId="2"/>
  </si>
  <si>
    <t>田中　智典：35</t>
    <phoneticPr fontId="2"/>
  </si>
  <si>
    <t>谷口　泰正：36</t>
    <phoneticPr fontId="2"/>
  </si>
  <si>
    <t>美馬　和義：37</t>
    <phoneticPr fontId="2"/>
  </si>
  <si>
    <t>景山　颯人：38</t>
    <phoneticPr fontId="2"/>
  </si>
  <si>
    <t>村田　貴志：10</t>
    <phoneticPr fontId="2"/>
  </si>
  <si>
    <t>久留田　正典：11</t>
    <phoneticPr fontId="2"/>
  </si>
  <si>
    <t>江見　康平：12</t>
    <phoneticPr fontId="2"/>
  </si>
  <si>
    <t>サポート部：13</t>
    <phoneticPr fontId="2"/>
  </si>
  <si>
    <t>田中　智典：14</t>
    <phoneticPr fontId="2"/>
  </si>
  <si>
    <t>松浦　隆洋：15</t>
    <phoneticPr fontId="2"/>
  </si>
  <si>
    <t>𠮷田　忍：20</t>
    <phoneticPr fontId="2"/>
  </si>
  <si>
    <t>村上　望：21</t>
    <phoneticPr fontId="2"/>
  </si>
  <si>
    <t>古賀　大地：22</t>
    <phoneticPr fontId="2"/>
  </si>
  <si>
    <t>吉岡　利織：23</t>
    <phoneticPr fontId="2"/>
  </si>
  <si>
    <t>桑原　美紀：24</t>
    <phoneticPr fontId="2"/>
  </si>
  <si>
    <t>香月　由香里：25</t>
    <phoneticPr fontId="2"/>
  </si>
  <si>
    <t>伊藤　功次郎：1</t>
    <phoneticPr fontId="2"/>
  </si>
  <si>
    <t>林　恵造：2</t>
    <phoneticPr fontId="2"/>
  </si>
  <si>
    <t>武田　綾乃：3</t>
    <phoneticPr fontId="2"/>
  </si>
  <si>
    <t>上野　祐樹：4</t>
    <phoneticPr fontId="2"/>
  </si>
  <si>
    <t>山下　亜矢子：5</t>
    <phoneticPr fontId="2"/>
  </si>
  <si>
    <t>足達　幸江：6</t>
    <phoneticPr fontId="2"/>
  </si>
  <si>
    <t>浦杉　宏美：7</t>
    <phoneticPr fontId="2"/>
  </si>
  <si>
    <t>石崎　敏弘：45</t>
    <phoneticPr fontId="2"/>
  </si>
  <si>
    <t>竹内　剛：60</t>
    <phoneticPr fontId="2"/>
  </si>
  <si>
    <t>平野　和人：61</t>
    <phoneticPr fontId="2"/>
  </si>
  <si>
    <t>マスタ!C32:C33</t>
    <phoneticPr fontId="2"/>
  </si>
  <si>
    <t>マスタ!C31:C31</t>
    <phoneticPr fontId="2"/>
  </si>
  <si>
    <t>マスタ!C24:C30</t>
    <phoneticPr fontId="2"/>
  </si>
  <si>
    <t>マスタ!C18:C23</t>
    <phoneticPr fontId="2"/>
  </si>
  <si>
    <t>マスタ!C12:C17</t>
    <phoneticPr fontId="2"/>
  </si>
  <si>
    <t>マスタ!C3:C11</t>
    <phoneticPr fontId="2"/>
  </si>
  <si>
    <t>B6以下</t>
    <phoneticPr fontId="2"/>
  </si>
  <si>
    <t>B6</t>
    <phoneticPr fontId="2"/>
  </si>
  <si>
    <t>B5</t>
    <phoneticPr fontId="2"/>
  </si>
  <si>
    <t>A6</t>
    <phoneticPr fontId="2"/>
  </si>
  <si>
    <t>ﾊｶﾞｷ</t>
    <phoneticPr fontId="2"/>
  </si>
  <si>
    <t>長3</t>
    <phoneticPr fontId="2"/>
  </si>
  <si>
    <t>A5</t>
    <phoneticPr fontId="2"/>
  </si>
  <si>
    <t>A4</t>
    <phoneticPr fontId="2"/>
  </si>
  <si>
    <t>A4×2</t>
    <phoneticPr fontId="2"/>
  </si>
  <si>
    <t>A4+A6</t>
    <phoneticPr fontId="2"/>
  </si>
  <si>
    <t>A4・3つ折</t>
    <phoneticPr fontId="2"/>
  </si>
  <si>
    <t>A4折</t>
    <phoneticPr fontId="2"/>
  </si>
  <si>
    <t>A4厚</t>
    <phoneticPr fontId="2"/>
  </si>
  <si>
    <t>松くい虫</t>
    <phoneticPr fontId="2"/>
  </si>
  <si>
    <t>博多駅地区土地区画整理記念会館</t>
    <phoneticPr fontId="2"/>
  </si>
  <si>
    <t>福岡マラソン</t>
    <phoneticPr fontId="2"/>
  </si>
  <si>
    <t>B4</t>
    <phoneticPr fontId="2"/>
  </si>
  <si>
    <t>B4×2</t>
    <phoneticPr fontId="2"/>
  </si>
  <si>
    <t>B4×3</t>
    <phoneticPr fontId="2"/>
  </si>
  <si>
    <t>B4折</t>
    <phoneticPr fontId="2"/>
  </si>
  <si>
    <t>A3</t>
    <phoneticPr fontId="2"/>
  </si>
  <si>
    <t>A3×2</t>
    <phoneticPr fontId="2"/>
  </si>
  <si>
    <t>A3折</t>
    <phoneticPr fontId="2"/>
  </si>
  <si>
    <t>B3</t>
    <phoneticPr fontId="2"/>
  </si>
  <si>
    <t>B3×2</t>
    <phoneticPr fontId="2"/>
  </si>
  <si>
    <t>B3折</t>
    <phoneticPr fontId="2"/>
  </si>
  <si>
    <t>A2</t>
    <phoneticPr fontId="2"/>
  </si>
  <si>
    <t>A2×2</t>
    <phoneticPr fontId="2"/>
  </si>
  <si>
    <t>B2</t>
    <phoneticPr fontId="2"/>
  </si>
  <si>
    <t>A1</t>
    <phoneticPr fontId="2"/>
  </si>
  <si>
    <t>選挙公報</t>
    <phoneticPr fontId="2"/>
  </si>
  <si>
    <t>市政だより</t>
    <phoneticPr fontId="2"/>
  </si>
  <si>
    <t>県だより</t>
    <phoneticPr fontId="2"/>
  </si>
  <si>
    <t>別刷B4</t>
    <phoneticPr fontId="2"/>
  </si>
  <si>
    <t>別刷B3</t>
    <phoneticPr fontId="2"/>
  </si>
  <si>
    <t>検診ガイド</t>
    <phoneticPr fontId="2"/>
  </si>
  <si>
    <t>ﾏｸﾞﾈｯﾄ小</t>
    <phoneticPr fontId="2"/>
  </si>
  <si>
    <t>冊子</t>
    <phoneticPr fontId="2"/>
  </si>
  <si>
    <t>封書</t>
    <phoneticPr fontId="2"/>
  </si>
  <si>
    <t>サンデー4P</t>
    <phoneticPr fontId="2"/>
  </si>
  <si>
    <t>サンデー8P</t>
    <phoneticPr fontId="2"/>
  </si>
  <si>
    <t>マスタ!D3:D43</t>
    <phoneticPr fontId="2"/>
  </si>
  <si>
    <t>福岡北版</t>
    <phoneticPr fontId="2"/>
  </si>
  <si>
    <t>福岡東版</t>
    <phoneticPr fontId="2"/>
  </si>
  <si>
    <t>マスタ!H3:H7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</si>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</sst>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/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19" fillId="4" borderId="11" xfId="0" applyFont="1" applyFill="1" applyBorder="1" applyAlignment="1">
      <alignment horizontal="center" vertical="center"/>
    </xf>
    <xf numFmtId="38" fontId="19" fillId="4" borderId="11" xfId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38" fontId="21" fillId="5" borderId="11" xfId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2" fillId="0" borderId="33" xfId="0" applyFont="1" applyBorder="1" applyAlignment="1">
      <alignment vertical="center" shrinkToFit="1"/>
    </xf>
    <xf numFmtId="0" fontId="22" fillId="0" borderId="33" xfId="0" applyFont="1" applyBorder="1" applyAlignment="1" applyProtection="1">
      <alignment vertical="center" shrinkToFit="1"/>
      <protection locked="0"/>
    </xf>
    <xf numFmtId="0" fontId="22" fillId="6" borderId="1" xfId="0" applyFont="1" applyFill="1" applyBorder="1">
      <alignment vertical="center"/>
    </xf>
    <xf numFmtId="0" fontId="22" fillId="6" borderId="11" xfId="0" applyFont="1" applyFill="1" applyBorder="1">
      <alignment vertical="center"/>
    </xf>
    <xf numFmtId="49" fontId="23" fillId="0" borderId="2" xfId="0" applyNumberFormat="1" applyFont="1" applyBorder="1">
      <alignment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0" xfId="0" applyFont="1">
      <alignment vertical="center"/>
    </xf>
    <xf numFmtId="38" fontId="23" fillId="0" borderId="0" xfId="1" applyFont="1">
      <alignment vertical="center"/>
    </xf>
    <xf numFmtId="0" fontId="23" fillId="0" borderId="0" xfId="0" applyFont="1" applyAlignment="1">
      <alignment vertical="center" shrinkToFit="1"/>
    </xf>
    <xf numFmtId="9" fontId="23" fillId="0" borderId="0" xfId="0" applyNumberFormat="1" applyFont="1">
      <alignment vertical="center"/>
    </xf>
    <xf numFmtId="38" fontId="23" fillId="0" borderId="27" xfId="1" applyFont="1" applyFill="1" applyBorder="1">
      <alignment vertical="center"/>
    </xf>
    <xf numFmtId="0" fontId="23" fillId="0" borderId="4" xfId="0" applyFont="1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3" fillId="0" borderId="33" xfId="0" applyFont="1" applyBorder="1">
      <alignment vertical="center"/>
    </xf>
    <xf numFmtId="178" fontId="23" fillId="0" borderId="33" xfId="1" applyNumberFormat="1" applyFont="1" applyBorder="1">
      <alignment vertical="center"/>
    </xf>
    <xf numFmtId="178" fontId="23" fillId="0" borderId="33" xfId="1" applyNumberFormat="1" applyFont="1" applyBorder="1" applyProtection="1">
      <alignment vertical="center"/>
    </xf>
    <xf numFmtId="9" fontId="23" fillId="0" borderId="33" xfId="0" applyNumberFormat="1" applyFont="1" applyBorder="1">
      <alignment vertical="center"/>
    </xf>
    <xf numFmtId="178" fontId="23" fillId="6" borderId="1" xfId="0" applyNumberFormat="1" applyFont="1" applyFill="1" applyBorder="1">
      <alignment vertical="center"/>
    </xf>
    <xf numFmtId="181" fontId="23" fillId="6" borderId="1" xfId="0" applyNumberFormat="1" applyFont="1" applyFill="1" applyBorder="1">
      <alignment vertical="center"/>
    </xf>
    <xf numFmtId="9" fontId="23" fillId="6" borderId="1" xfId="0" applyNumberFormat="1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23" fillId="0" borderId="11" xfId="0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82" fontId="23" fillId="0" borderId="11" xfId="0" applyNumberFormat="1" applyFont="1" applyBorder="1" applyAlignment="1">
      <alignment horizontal="right" vertical="center"/>
    </xf>
    <xf numFmtId="181" fontId="23" fillId="0" borderId="3" xfId="0" applyNumberFormat="1" applyFont="1" applyBorder="1" applyAlignment="1">
      <alignment horizontal="right" vertical="center"/>
    </xf>
    <xf numFmtId="178" fontId="23" fillId="0" borderId="33" xfId="1" applyNumberFormat="1" applyFont="1" applyBorder="1" applyProtection="1">
      <alignment vertical="center"/>
      <protection locked="0"/>
    </xf>
    <xf numFmtId="0" fontId="23" fillId="7" borderId="2" xfId="0" applyFont="1" applyFill="1" applyBorder="1">
      <alignment vertical="center"/>
    </xf>
    <xf numFmtId="0" fontId="23" fillId="7" borderId="3" xfId="0" applyFont="1" applyFill="1" applyBorder="1">
      <alignment vertical="center"/>
    </xf>
    <xf numFmtId="178" fontId="23" fillId="7" borderId="11" xfId="1" applyNumberFormat="1" applyFont="1" applyFill="1" applyBorder="1">
      <alignment vertical="center"/>
    </xf>
    <xf numFmtId="0" fontId="23" fillId="7" borderId="1" xfId="0" applyFont="1" applyFill="1" applyBorder="1">
      <alignment vertical="center"/>
    </xf>
    <xf numFmtId="0" fontId="19" fillId="4" borderId="3" xfId="0" applyFont="1" applyFill="1" applyBorder="1" applyAlignment="1">
      <alignment horizontal="center" vertical="center"/>
    </xf>
    <xf numFmtId="0" fontId="24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3" fillId="0" borderId="41" xfId="0" applyFont="1" applyBorder="1" applyAlignment="1">
      <alignment horizontal="center" vertical="center"/>
    </xf>
    <xf numFmtId="178" fontId="23" fillId="0" borderId="41" xfId="1" applyNumberFormat="1" applyFont="1" applyBorder="1">
      <alignment vertical="center"/>
    </xf>
    <xf numFmtId="178" fontId="23" fillId="0" borderId="41" xfId="1" applyNumberFormat="1" applyFont="1" applyBorder="1" applyProtection="1">
      <alignment vertical="center"/>
      <protection locked="0"/>
    </xf>
    <xf numFmtId="0" fontId="22" fillId="0" borderId="41" xfId="0" applyFont="1" applyBorder="1" applyAlignment="1">
      <alignment vertical="center" shrinkToFit="1"/>
    </xf>
    <xf numFmtId="38" fontId="19" fillId="4" borderId="11" xfId="1" applyFont="1" applyFill="1" applyBorder="1" applyAlignment="1" applyProtection="1">
      <alignment horizontal="center" vertical="center"/>
    </xf>
    <xf numFmtId="0" fontId="19" fillId="4" borderId="1" xfId="0" applyFont="1" applyFill="1" applyBorder="1">
      <alignment vertical="center"/>
    </xf>
    <xf numFmtId="0" fontId="19" fillId="4" borderId="2" xfId="0" applyFont="1" applyFill="1" applyBorder="1">
      <alignment vertical="center"/>
    </xf>
    <xf numFmtId="178" fontId="23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>
      <alignment vertical="center"/>
    </xf>
    <xf numFmtId="0" fontId="12" fillId="0" borderId="7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8" xfId="2" applyBorder="1">
      <alignment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/>
    <xf numFmtId="0" fontId="4" fillId="0" borderId="38" xfId="2" applyBorder="1" applyAlignment="1">
      <alignment horizontal="right" vertical="center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0" fontId="10" fillId="0" borderId="13" xfId="2" applyFont="1" applyBorder="1" applyAlignment="1" applyProtection="1">
      <alignment horizontal="left" vertical="center"/>
      <protection locked="0"/>
    </xf>
    <xf numFmtId="0" fontId="11" fillId="0" borderId="14" xfId="2" applyFont="1" applyBorder="1" applyAlignment="1">
      <alignment horizontal="center" vertical="center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0" fontId="19" fillId="3" borderId="1" xfId="0" applyFont="1" applyFill="1" applyBorder="1">
      <alignment vertical="center"/>
    </xf>
    <xf numFmtId="0" fontId="19" fillId="3" borderId="2" xfId="0" applyFont="1" applyFill="1" applyBorder="1">
      <alignment vertical="center"/>
    </xf>
    <xf numFmtId="0" fontId="19" fillId="3" borderId="3" xfId="0" applyFont="1" applyFill="1" applyBorder="1">
      <alignment vertical="center"/>
    </xf>
    <xf numFmtId="0" fontId="20" fillId="5" borderId="1" xfId="0" applyFont="1" applyFill="1" applyBorder="1">
      <alignment vertical="center"/>
    </xf>
    <xf numFmtId="0" fontId="20" fillId="5" borderId="2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21" fillId="5" borderId="1" xfId="0" applyFont="1" applyFill="1" applyBorder="1">
      <alignment vertical="center"/>
    </xf>
    <xf numFmtId="0" fontId="21" fillId="5" borderId="2" xfId="0" applyFont="1" applyFill="1" applyBorder="1">
      <alignment vertical="center"/>
    </xf>
    <xf numFmtId="0" fontId="21" fillId="5" borderId="3" xfId="0" applyFont="1" applyFill="1" applyBorder="1">
      <alignment vertical="center"/>
    </xf>
    <xf numFmtId="0" fontId="18" fillId="4" borderId="1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horizontal="center" vertical="center"/>
    </xf>
    <xf numFmtId="0" fontId="18" fillId="4" borderId="3" xfId="3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9" fontId="23" fillId="0" borderId="34" xfId="0" applyNumberFormat="1" applyFont="1" applyBorder="1" applyAlignment="1" applyProtection="1">
      <alignment horizontal="center" vertical="center"/>
      <protection locked="0"/>
    </xf>
    <xf numFmtId="9" fontId="23" fillId="0" borderId="35" xfId="0" applyNumberFormat="1" applyFont="1" applyBorder="1" applyAlignment="1" applyProtection="1">
      <alignment horizontal="center" vertical="center"/>
      <protection locked="0"/>
    </xf>
    <xf numFmtId="9" fontId="23" fillId="0" borderId="42" xfId="0" applyNumberFormat="1" applyFont="1" applyBorder="1" applyAlignment="1" applyProtection="1">
      <alignment horizontal="center" vertical="center"/>
      <protection locked="0"/>
    </xf>
    <xf numFmtId="9" fontId="23" fillId="0" borderId="43" xfId="0" applyNumberFormat="1" applyFont="1" applyBorder="1" applyAlignment="1" applyProtection="1">
      <alignment horizontal="center" vertical="center"/>
      <protection locked="0"/>
    </xf>
    <xf numFmtId="9" fontId="23" fillId="6" borderId="1" xfId="0" applyNumberFormat="1" applyFont="1" applyFill="1" applyBorder="1" applyAlignment="1">
      <alignment horizontal="center" vertical="center"/>
    </xf>
    <xf numFmtId="9" fontId="23" fillId="6" borderId="3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9" fontId="23" fillId="0" borderId="39" xfId="0" applyNumberFormat="1" applyFont="1" applyBorder="1" applyAlignment="1" applyProtection="1">
      <alignment horizontal="center" vertical="center"/>
      <protection locked="0"/>
    </xf>
    <xf numFmtId="9" fontId="23" fillId="0" borderId="40" xfId="0" applyNumberFormat="1" applyFont="1" applyBorder="1" applyAlignment="1" applyProtection="1">
      <alignment horizontal="center" vertical="center"/>
      <protection locked="0"/>
    </xf>
    <xf numFmtId="183" fontId="21" fillId="7" borderId="1" xfId="0" applyNumberFormat="1" applyFont="1" applyFill="1" applyBorder="1">
      <alignment vertical="center"/>
    </xf>
    <xf numFmtId="183" fontId="21" fillId="7" borderId="2" xfId="0" applyNumberFormat="1" applyFont="1" applyFill="1" applyBorder="1">
      <alignment vertical="center"/>
    </xf>
    <xf numFmtId="183" fontId="21" fillId="7" borderId="3" xfId="0" applyNumberFormat="1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43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310</v>
      </c>
      <c r="D1" t="s">
        <v>389</v>
      </c>
      <c r="E1" t="s">
        <v>32</v>
      </c>
      <c r="F1" t="s">
        <v>60</v>
      </c>
      <c r="G1" t="s">
        <v>59</v>
      </c>
      <c r="H1" t="s">
        <v>392</v>
      </c>
    </row>
    <row r="2" spans="1:8">
      <c r="A2" s="43" t="s">
        <v>25</v>
      </c>
      <c r="B2" s="43" t="s">
        <v>27</v>
      </c>
      <c r="C2" s="43" t="s">
        <v>26</v>
      </c>
      <c r="D2" s="43" t="s">
        <v>28</v>
      </c>
      <c r="E2" s="43" t="s">
        <v>47</v>
      </c>
      <c r="F2" s="43" t="s">
        <v>52</v>
      </c>
      <c r="G2" s="43" t="s">
        <v>53</v>
      </c>
      <c r="H2" s="43" t="s">
        <v>63</v>
      </c>
    </row>
    <row r="3" spans="1:8">
      <c r="A3" t="s">
        <v>291</v>
      </c>
      <c r="C3" t="s">
        <v>311</v>
      </c>
      <c r="D3" t="s">
        <v>348</v>
      </c>
      <c r="E3" t="s">
        <v>18</v>
      </c>
      <c r="F3" t="s">
        <v>49</v>
      </c>
      <c r="G3" t="s">
        <v>54</v>
      </c>
      <c r="H3" t="s">
        <v>390</v>
      </c>
    </row>
    <row r="4" spans="1:8">
      <c r="A4" t="s">
        <v>292</v>
      </c>
      <c r="C4" t="s">
        <v>312</v>
      </c>
      <c r="D4" t="s">
        <v>349</v>
      </c>
      <c r="E4" t="s">
        <v>48</v>
      </c>
      <c r="F4" t="s">
        <v>50</v>
      </c>
      <c r="G4" t="s">
        <v>55</v>
      </c>
      <c r="H4" t="s">
        <v>391</v>
      </c>
    </row>
    <row r="5" spans="1:8">
      <c r="A5" t="s">
        <v>293</v>
      </c>
      <c r="B5" t="s">
        <v>347</v>
      </c>
      <c r="C5" t="s">
        <v>313</v>
      </c>
      <c r="D5" t="s">
        <v>350</v>
      </c>
      <c r="F5" t="s">
        <v>51</v>
      </c>
      <c r="H5" t="s">
        <v>379</v>
      </c>
    </row>
    <row r="6" spans="1:8">
      <c r="A6" t="s">
        <v>294</v>
      </c>
      <c r="C6" t="s">
        <v>314</v>
      </c>
      <c r="D6" t="s">
        <v>351</v>
      </c>
      <c r="H6" t="s">
        <v>380</v>
      </c>
    </row>
    <row r="7" spans="1:8">
      <c r="A7" t="s">
        <v>295</v>
      </c>
      <c r="B7" t="s">
        <v>346</v>
      </c>
      <c r="C7" t="s">
        <v>315</v>
      </c>
      <c r="D7" t="s">
        <v>352</v>
      </c>
      <c r="H7" t="s">
        <v>378</v>
      </c>
    </row>
    <row r="8" spans="1:8">
      <c r="A8" t="s">
        <v>296</v>
      </c>
      <c r="C8" t="s">
        <v>316</v>
      </c>
      <c r="D8" t="s">
        <v>353</v>
      </c>
    </row>
    <row r="9" spans="1:8">
      <c r="A9" t="s">
        <v>297</v>
      </c>
      <c r="B9" t="s">
        <v>345</v>
      </c>
      <c r="C9" t="s">
        <v>317</v>
      </c>
      <c r="D9" t="s">
        <v>354</v>
      </c>
    </row>
    <row r="10" spans="1:8">
      <c r="A10" t="s">
        <v>298</v>
      </c>
      <c r="C10" t="s">
        <v>318</v>
      </c>
      <c r="D10" t="s">
        <v>355</v>
      </c>
    </row>
    <row r="11" spans="1:8">
      <c r="A11" t="s">
        <v>299</v>
      </c>
      <c r="C11" t="s">
        <v>319</v>
      </c>
      <c r="D11" t="s">
        <v>356</v>
      </c>
    </row>
    <row r="12" spans="1:8">
      <c r="A12" t="s">
        <v>300</v>
      </c>
      <c r="C12" t="s">
        <v>320</v>
      </c>
      <c r="D12" t="s">
        <v>357</v>
      </c>
    </row>
    <row r="13" spans="1:8">
      <c r="A13" t="s">
        <v>301</v>
      </c>
      <c r="C13" t="s">
        <v>321</v>
      </c>
      <c r="D13" t="s">
        <v>358</v>
      </c>
    </row>
    <row r="14" spans="1:8">
      <c r="A14" t="s">
        <v>302</v>
      </c>
      <c r="C14" t="s">
        <v>322</v>
      </c>
      <c r="D14" t="s">
        <v>359</v>
      </c>
    </row>
    <row r="15" spans="1:8">
      <c r="A15" t="s">
        <v>303</v>
      </c>
      <c r="C15" t="s">
        <v>323</v>
      </c>
      <c r="D15" t="s">
        <v>360</v>
      </c>
    </row>
    <row r="16" spans="1:8">
      <c r="A16" t="s">
        <v>304</v>
      </c>
      <c r="B16" t="s">
        <v>344</v>
      </c>
      <c r="C16" t="s">
        <v>324</v>
      </c>
      <c r="D16" t="s">
        <v>361</v>
      </c>
    </row>
    <row r="17" spans="1:4">
      <c r="A17" t="s">
        <v>305</v>
      </c>
      <c r="C17" t="s">
        <v>325</v>
      </c>
      <c r="D17" t="s">
        <v>362</v>
      </c>
    </row>
    <row r="18" spans="1:4">
      <c r="A18" t="s">
        <v>306</v>
      </c>
      <c r="C18" t="s">
        <v>326</v>
      </c>
      <c r="D18" t="s">
        <v>363</v>
      </c>
    </row>
    <row r="19" spans="1:4">
      <c r="A19" t="s">
        <v>307</v>
      </c>
      <c r="C19" t="s">
        <v>327</v>
      </c>
      <c r="D19" t="s">
        <v>364</v>
      </c>
    </row>
    <row r="20" spans="1:4">
      <c r="A20" t="s">
        <v>308</v>
      </c>
      <c r="B20" t="s">
        <v>343</v>
      </c>
      <c r="C20" t="s">
        <v>328</v>
      </c>
      <c r="D20" t="s">
        <v>365</v>
      </c>
    </row>
    <row r="21" spans="1:4">
      <c r="A21" t="s">
        <v>309</v>
      </c>
      <c r="B21" t="s">
        <v>342</v>
      </c>
      <c r="C21" t="s">
        <v>329</v>
      </c>
      <c r="D21" t="s">
        <v>366</v>
      </c>
    </row>
    <row r="22" spans="1:4">
      <c r="C22" t="s">
        <v>330</v>
      </c>
      <c r="D22" t="s">
        <v>367</v>
      </c>
    </row>
    <row r="23" spans="1:4">
      <c r="C23" t="s">
        <v>331</v>
      </c>
      <c r="D23" t="s">
        <v>368</v>
      </c>
    </row>
    <row r="24" spans="1:4">
      <c r="C24" t="s">
        <v>332</v>
      </c>
      <c r="D24" t="s">
        <v>369</v>
      </c>
    </row>
    <row r="25" spans="1:4">
      <c r="C25" t="s">
        <v>333</v>
      </c>
      <c r="D25" t="s">
        <v>370</v>
      </c>
    </row>
    <row r="26" spans="1:4">
      <c r="C26" t="s">
        <v>334</v>
      </c>
      <c r="D26" t="s">
        <v>371</v>
      </c>
    </row>
    <row r="27" spans="1:4">
      <c r="C27" t="s">
        <v>335</v>
      </c>
      <c r="D27" t="s">
        <v>372</v>
      </c>
    </row>
    <row r="28" spans="1:4">
      <c r="C28" t="s">
        <v>336</v>
      </c>
      <c r="D28" t="s">
        <v>373</v>
      </c>
    </row>
    <row r="29" spans="1:4">
      <c r="C29" t="s">
        <v>337</v>
      </c>
      <c r="D29" t="s">
        <v>374</v>
      </c>
    </row>
    <row r="30" spans="1:4">
      <c r="C30" t="s">
        <v>338</v>
      </c>
      <c r="D30" t="s">
        <v>375</v>
      </c>
    </row>
    <row r="31" spans="1:4">
      <c r="C31" t="s">
        <v>339</v>
      </c>
      <c r="D31" t="s">
        <v>376</v>
      </c>
    </row>
    <row r="32" spans="1:4">
      <c r="C32" t="s">
        <v>340</v>
      </c>
      <c r="D32" t="s">
        <v>377</v>
      </c>
    </row>
    <row r="33" spans="3:4">
      <c r="C33" t="s">
        <v>341</v>
      </c>
      <c r="D33" t="s">
        <v>378</v>
      </c>
    </row>
    <row r="34" spans="3:4">
      <c r="D34" t="s">
        <v>379</v>
      </c>
    </row>
    <row r="35" spans="3:4">
      <c r="D35" t="s">
        <v>380</v>
      </c>
    </row>
    <row r="36" spans="3:4">
      <c r="D36" t="s">
        <v>381</v>
      </c>
    </row>
    <row r="37" spans="3:4">
      <c r="D37" t="s">
        <v>382</v>
      </c>
    </row>
    <row r="38" spans="3:4">
      <c r="D38" t="s">
        <v>383</v>
      </c>
    </row>
    <row r="39" spans="3:4">
      <c r="D39" t="s">
        <v>384</v>
      </c>
    </row>
    <row r="40" spans="3:4">
      <c r="D40" t="s">
        <v>385</v>
      </c>
    </row>
    <row r="41" spans="3:4">
      <c r="D41" t="s">
        <v>386</v>
      </c>
    </row>
    <row r="42" spans="3:4">
      <c r="D42" t="s">
        <v>387</v>
      </c>
    </row>
    <row r="43" spans="3:4">
      <c r="D43" t="s">
        <v>388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913E-B7BF-49AD-BA77-3A1CC1D28926}">
  <sheetPr codeName="Sheet3">
    <pageSetUpPr fitToPage="1"/>
  </sheetPr>
  <dimension ref="A1:O23"/>
  <sheetViews>
    <sheetView tabSelected="1" zoomScaleNormal="100" workbookViewId="0">
      <selection activeCell="F6" sqref="F6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5" ht="39.75" customHeight="1">
      <c r="A1" s="145">
        <v>45934</v>
      </c>
      <c r="B1" s="146"/>
      <c r="C1" s="146"/>
      <c r="D1" s="147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148" t="s">
        <v>1</v>
      </c>
      <c r="L4" s="148"/>
      <c r="M4" s="149">
        <v>45910</v>
      </c>
      <c r="N4" s="149"/>
      <c r="O4" s="149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150" t="s">
        <v>2</v>
      </c>
      <c r="B6" s="151"/>
      <c r="C6" s="152">
        <v>45934</v>
      </c>
      <c r="D6" s="153"/>
      <c r="E6" s="153"/>
      <c r="F6" s="63" t="s">
        <v>3</v>
      </c>
      <c r="G6" s="85" t="s">
        <v>4</v>
      </c>
      <c r="H6" s="86"/>
      <c r="I6" s="154">
        <f>IF(C6&lt;&gt;"",C6-3,"")</f>
        <v>45931</v>
      </c>
      <c r="J6" s="155"/>
      <c r="K6" s="64" t="s">
        <v>5</v>
      </c>
      <c r="L6" s="65"/>
      <c r="M6" s="156">
        <f>IF(C6&lt;&gt;"",C6-1,"")</f>
        <v>45933</v>
      </c>
      <c r="N6" s="156"/>
      <c r="O6" s="66" t="s">
        <v>6</v>
      </c>
    </row>
    <row r="7" spans="1:15" ht="34.5" customHeight="1">
      <c r="A7" s="104" t="s">
        <v>7</v>
      </c>
      <c r="B7" s="105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ht="34.5" customHeight="1">
      <c r="A8" s="104" t="s">
        <v>9</v>
      </c>
      <c r="B8" s="105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6"/>
    </row>
    <row r="9" spans="1:15" ht="34.5" customHeight="1">
      <c r="A9" s="104" t="s">
        <v>10</v>
      </c>
      <c r="B9" s="105"/>
      <c r="C9" s="137"/>
      <c r="D9" s="138"/>
      <c r="E9" s="139" t="s">
        <v>8</v>
      </c>
      <c r="F9" s="140"/>
      <c r="G9" s="137" t="s">
        <v>393</v>
      </c>
      <c r="H9" s="141"/>
      <c r="I9" s="138"/>
      <c r="J9" s="139" t="s">
        <v>11</v>
      </c>
      <c r="K9" s="140"/>
      <c r="L9" s="142">
        <f>集計表!E4</f>
        <v>0</v>
      </c>
      <c r="M9" s="143"/>
      <c r="N9" s="143"/>
      <c r="O9" s="144"/>
    </row>
    <row r="10" spans="1:15" ht="34.5" customHeight="1">
      <c r="A10" s="133" t="s">
        <v>12</v>
      </c>
      <c r="B10" s="94"/>
      <c r="C10" s="122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32"/>
    </row>
    <row r="11" spans="1:15" ht="34.5" customHeight="1">
      <c r="A11" s="118" t="s">
        <v>14</v>
      </c>
      <c r="B11" s="82"/>
      <c r="C11" s="122"/>
      <c r="D11" s="123"/>
      <c r="E11" s="123"/>
      <c r="F11" s="123"/>
      <c r="G11" s="124"/>
      <c r="H11" s="125" t="s">
        <v>13</v>
      </c>
      <c r="I11" s="126"/>
      <c r="J11" s="127" t="s">
        <v>57</v>
      </c>
      <c r="K11" s="109"/>
      <c r="L11" s="129"/>
      <c r="M11" s="130" t="s">
        <v>58</v>
      </c>
      <c r="N11" s="109"/>
      <c r="O11" s="110"/>
    </row>
    <row r="12" spans="1:15" ht="34.5" customHeight="1" thickBot="1">
      <c r="A12" s="111" t="s">
        <v>15</v>
      </c>
      <c r="B12" s="112"/>
      <c r="C12" s="119"/>
      <c r="D12" s="120"/>
      <c r="E12" s="120"/>
      <c r="F12" s="120"/>
      <c r="G12" s="121"/>
      <c r="H12" s="113" t="s">
        <v>16</v>
      </c>
      <c r="I12" s="114"/>
      <c r="J12" s="128"/>
      <c r="K12" s="115"/>
      <c r="L12" s="116"/>
      <c r="M12" s="131"/>
      <c r="N12" s="115"/>
      <c r="O12" s="117"/>
    </row>
    <row r="13" spans="1:15" ht="34.5" customHeight="1">
      <c r="A13" s="79" t="s">
        <v>17</v>
      </c>
      <c r="B13" s="80"/>
      <c r="C13" s="83"/>
      <c r="D13" s="83"/>
      <c r="E13" s="83"/>
      <c r="F13" s="84"/>
      <c r="G13" s="85" t="s">
        <v>19</v>
      </c>
      <c r="H13" s="86"/>
      <c r="I13" s="87"/>
      <c r="J13" s="87"/>
      <c r="K13" s="87"/>
      <c r="L13" s="87"/>
      <c r="M13" s="87"/>
      <c r="N13" s="87"/>
      <c r="O13" s="87"/>
    </row>
    <row r="14" spans="1:15" ht="34.5" customHeight="1">
      <c r="A14" s="81"/>
      <c r="B14" s="82"/>
      <c r="C14" s="88" t="s">
        <v>20</v>
      </c>
      <c r="D14" s="89"/>
      <c r="E14" s="90"/>
      <c r="F14" s="90"/>
      <c r="G14" s="90"/>
      <c r="H14" s="67" t="s">
        <v>56</v>
      </c>
      <c r="I14" s="90"/>
      <c r="J14" s="90"/>
      <c r="K14" s="90"/>
      <c r="L14" s="90"/>
      <c r="M14" s="90"/>
      <c r="N14" s="90"/>
      <c r="O14" s="68" t="s">
        <v>21</v>
      </c>
    </row>
    <row r="15" spans="1:15" ht="34.5" customHeight="1">
      <c r="A15" s="93" t="s">
        <v>22</v>
      </c>
      <c r="B15" s="94"/>
      <c r="C15" s="69" t="s">
        <v>29</v>
      </c>
      <c r="D15" s="70"/>
      <c r="E15" s="97">
        <f>SUM(集計表!E16,集計表!E24,集計表!E32,集計表!E37,)</f>
        <v>0</v>
      </c>
      <c r="F15" s="97"/>
      <c r="G15" s="97"/>
      <c r="H15" s="70" t="s">
        <v>30</v>
      </c>
      <c r="I15" s="70" t="s">
        <v>31</v>
      </c>
      <c r="J15" s="70"/>
      <c r="K15" s="97">
        <f>IFERROR( SUM(L9-E15),"")</f>
        <v>0</v>
      </c>
      <c r="L15" s="97"/>
      <c r="M15" s="97"/>
      <c r="N15" s="70" t="s">
        <v>30</v>
      </c>
      <c r="O15" s="68"/>
    </row>
    <row r="16" spans="1:15" ht="34.5" customHeight="1">
      <c r="A16" s="81"/>
      <c r="B16" s="82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0"/>
    </row>
    <row r="17" spans="1:15" ht="34.5" customHeight="1">
      <c r="A17" s="81"/>
      <c r="B17" s="82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00"/>
    </row>
    <row r="18" spans="1:15" ht="34.5" customHeight="1">
      <c r="A18" s="81"/>
      <c r="B18" s="82"/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0"/>
    </row>
    <row r="19" spans="1:15" ht="34.5" customHeight="1">
      <c r="A19" s="81"/>
      <c r="B19" s="82"/>
      <c r="C19" s="98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0"/>
    </row>
    <row r="20" spans="1:15" ht="34.5" customHeight="1">
      <c r="A20" s="95"/>
      <c r="B20" s="96"/>
      <c r="C20" s="98"/>
      <c r="D20" s="99"/>
      <c r="E20" s="99"/>
      <c r="F20" s="99"/>
      <c r="G20" s="99"/>
      <c r="H20" s="99"/>
      <c r="I20" s="100"/>
      <c r="J20" s="71" t="s">
        <v>23</v>
      </c>
      <c r="K20" s="72"/>
      <c r="L20" s="101"/>
      <c r="M20" s="102"/>
      <c r="N20" s="102"/>
      <c r="O20" s="103"/>
    </row>
    <row r="21" spans="1:15" ht="34.5" customHeight="1">
      <c r="A21" s="104" t="s">
        <v>61</v>
      </c>
      <c r="B21" s="105"/>
      <c r="C21" s="71" t="s">
        <v>62</v>
      </c>
      <c r="D21" s="72"/>
      <c r="E21" s="106"/>
      <c r="F21" s="107"/>
      <c r="G21" s="107"/>
      <c r="H21" s="107"/>
      <c r="I21" s="107"/>
      <c r="J21" s="107"/>
      <c r="K21" s="107"/>
      <c r="L21" s="107"/>
      <c r="M21" s="107"/>
      <c r="N21" s="107"/>
      <c r="O21" s="108"/>
    </row>
    <row r="22" spans="1:15" ht="24.75" customHeight="1">
      <c r="A22" s="73"/>
      <c r="B22" s="73"/>
      <c r="C22" s="74"/>
      <c r="D22" s="74"/>
      <c r="E22" s="74"/>
      <c r="F22" s="74"/>
      <c r="G22" s="74"/>
      <c r="H22" s="74"/>
      <c r="I22" s="74"/>
      <c r="J22" s="75"/>
      <c r="K22" s="76"/>
      <c r="L22" s="77"/>
      <c r="M22" s="77"/>
      <c r="N22" s="77"/>
      <c r="O22" s="77"/>
    </row>
    <row r="23" spans="1:15" ht="34.5" customHeight="1">
      <c r="A23" s="91"/>
      <c r="B23" s="91"/>
      <c r="C23" s="91"/>
      <c r="D23" s="91"/>
      <c r="E23" s="78"/>
      <c r="F23" s="78"/>
      <c r="G23" s="78"/>
      <c r="H23" s="78"/>
      <c r="I23" s="78"/>
      <c r="J23" s="92" t="s">
        <v>24</v>
      </c>
      <c r="K23" s="92"/>
      <c r="L23" s="92"/>
      <c r="M23" s="92"/>
      <c r="N23" s="92"/>
      <c r="O23" s="92"/>
    </row>
  </sheetData>
  <sheetProtection algorithmName="SHA-512" hashValue="jYnHMy2G3WOiA2QIrHA/Nk3r/353a6qP+vPpWd7VNVcr+TTxuAcUwaJnnHL/YlHrI70wLQ760V7zByEQnfX7cw==" saltValue="MNF5Xr1gTi77qOWcg5o1VQ==" spinCount="100000" sheet="1" objects="1" scenarios="1"/>
  <protectedRanges>
    <protectedRange sqref="B4:E4 J4:K4 M4:O4" name="範囲1_1"/>
  </protectedRanges>
  <mergeCells count="53">
    <mergeCell ref="A1:D1"/>
    <mergeCell ref="K4:L4"/>
    <mergeCell ref="M4:O4"/>
    <mergeCell ref="A6:B6"/>
    <mergeCell ref="C6:E6"/>
    <mergeCell ref="G6:H6"/>
    <mergeCell ref="I6:J6"/>
    <mergeCell ref="M6:N6"/>
    <mergeCell ref="C10:O10"/>
    <mergeCell ref="A10:B10"/>
    <mergeCell ref="A7:B7"/>
    <mergeCell ref="C7:O7"/>
    <mergeCell ref="A8:B8"/>
    <mergeCell ref="C8:O8"/>
    <mergeCell ref="A9:B9"/>
    <mergeCell ref="C9:D9"/>
    <mergeCell ref="E9:F9"/>
    <mergeCell ref="G9:I9"/>
    <mergeCell ref="J9:K9"/>
    <mergeCell ref="L9:O9"/>
    <mergeCell ref="N11:O11"/>
    <mergeCell ref="A12:B12"/>
    <mergeCell ref="H12:I12"/>
    <mergeCell ref="K12:L12"/>
    <mergeCell ref="N12:O12"/>
    <mergeCell ref="A11:B11"/>
    <mergeCell ref="C12:G12"/>
    <mergeCell ref="C11:G11"/>
    <mergeCell ref="H11:I11"/>
    <mergeCell ref="J11:J12"/>
    <mergeCell ref="K11:L11"/>
    <mergeCell ref="M11:M12"/>
    <mergeCell ref="A23:D23"/>
    <mergeCell ref="J23:O23"/>
    <mergeCell ref="A15:B20"/>
    <mergeCell ref="E15:G15"/>
    <mergeCell ref="K15:M15"/>
    <mergeCell ref="C16:O16"/>
    <mergeCell ref="C20:I20"/>
    <mergeCell ref="L20:O20"/>
    <mergeCell ref="C17:O17"/>
    <mergeCell ref="C18:O18"/>
    <mergeCell ref="C19:O19"/>
    <mergeCell ref="A21:B21"/>
    <mergeCell ref="E21:O21"/>
    <mergeCell ref="A13:B14"/>
    <mergeCell ref="C13:F13"/>
    <mergeCell ref="G13:H13"/>
    <mergeCell ref="I13:M13"/>
    <mergeCell ref="N13:O13"/>
    <mergeCell ref="C14:D14"/>
    <mergeCell ref="E14:G14"/>
    <mergeCell ref="I14:N14"/>
  </mergeCells>
  <phoneticPr fontId="3"/>
  <dataValidations count="4">
    <dataValidation type="textLength" allowBlank="1" showInputMessage="1" showErrorMessage="1" sqref="C20:I20" xr:uid="{CBA96C29-EDBA-4359-A448-648C80FBD4EE}">
      <formula1>0</formula1>
      <formula2>19</formula2>
    </dataValidation>
    <dataValidation type="textLength" allowBlank="1" showInputMessage="1" showErrorMessage="1" sqref="C15:E15 H15:K15 N15:O15" xr:uid="{AF1615D3-0447-4287-90E5-94CB17A59EA9}">
      <formula1>0</formula1>
      <formula2>35</formula2>
    </dataValidation>
    <dataValidation type="textLength" allowBlank="1" showInputMessage="1" showErrorMessage="1" sqref="C8:O8" xr:uid="{1078CE70-AD1A-4E30-BBF8-3FB42C4D15EA}">
      <formula1>0</formula1>
      <formula2>15</formula2>
    </dataValidation>
    <dataValidation type="textLength" showInputMessage="1" showErrorMessage="1" sqref="C7:O7" xr:uid="{90D5B048-8FC2-4B33-A5FE-C254B8F1DC4E}">
      <formula1>0</formula1>
      <formula2>20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D6AFB6A-A6C0-4770-A4E7-4C99D560CE8C}">
          <x14:formula1>
            <xm:f>INDIRECT(マスタ!$D$1)</xm:f>
          </x14:formula1>
          <xm:sqref>C9:D9</xm:sqref>
        </x14:dataValidation>
        <x14:dataValidation type="list" allowBlank="1" showInputMessage="1" showErrorMessage="1" xr:uid="{3F0486C6-4A94-43A8-B249-332F2E7B631F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172258A6-22AF-4CA9-98DD-29B9BC84E499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811B01B8-74CB-40DD-93AE-5DD8802987BA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C71A638-5E75-4B40-B6C4-E9F738007D30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DD37FFEC-7E74-4C90-8F77-D1B39821C96C}">
          <x14:formula1>
            <xm:f>INDIRECT(VLOOKUP(C10,マスタ!A:B,2,FALSE))</xm:f>
          </x14:formula1>
          <xm:sqref>C11:G11</xm:sqref>
        </x14:dataValidation>
        <x14:dataValidation type="list" allowBlank="1" showInputMessage="1" showErrorMessage="1" xr:uid="{BCF7533D-8854-4DEE-B87E-FA3431795070}">
          <x14:formula1>
            <xm:f>INDIRECT(マスタ!$H$1)</xm:f>
          </x14:formula1>
          <xm:sqref>E21:O21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6B86-7AB4-421F-9332-46DC04B901C4}">
  <sheetPr>
    <pageSetUpPr fitToPage="1"/>
  </sheetPr>
  <dimension ref="A1:H37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33</v>
      </c>
      <c r="B1" s="42"/>
      <c r="C1" s="166" t="s">
        <v>46</v>
      </c>
      <c r="D1" s="167"/>
      <c r="E1" s="167"/>
      <c r="F1" s="168"/>
      <c r="G1" s="2" t="s">
        <v>34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45934</v>
      </c>
      <c r="C2" s="170"/>
      <c r="D2" s="48" t="s">
        <v>35</v>
      </c>
      <c r="E2" s="30">
        <f>IF(申込書!I6&lt;&gt;"",申込書!I6,"")</f>
        <v>45931</v>
      </c>
      <c r="F2" s="4" t="s">
        <v>7</v>
      </c>
      <c r="G2" s="48" t="s">
        <v>10</v>
      </c>
      <c r="H2" s="31" t="str">
        <f>IF(申込書!C9&lt;&gt;"",申込書!C9,"")</f>
        <v/>
      </c>
    </row>
    <row r="3" spans="1:8">
      <c r="A3" s="171"/>
      <c r="B3" s="172"/>
      <c r="C3" s="172"/>
      <c r="D3" s="48" t="s">
        <v>36</v>
      </c>
      <c r="E3" s="30">
        <f>IF(申込書!M6&lt;&gt;"",申込書!M6,"")</f>
        <v>45933</v>
      </c>
      <c r="F3" s="11" t="str">
        <f>IF(申込書!C7&lt;&gt;"",申込書!C7,"")</f>
        <v/>
      </c>
      <c r="G3" s="12"/>
      <c r="H3" s="13"/>
    </row>
    <row r="4" spans="1:8">
      <c r="A4" s="49" t="s">
        <v>37</v>
      </c>
      <c r="B4" s="50"/>
      <c r="C4" s="50"/>
      <c r="D4" s="51">
        <f>SUM(D16,D24,D32,D37,)</f>
        <v>75810</v>
      </c>
      <c r="E4" s="51">
        <f>SUM(E16,E24,E32,E37,)</f>
        <v>0</v>
      </c>
      <c r="F4" s="171"/>
      <c r="G4" s="172"/>
      <c r="H4" s="173"/>
    </row>
    <row r="5" spans="1:8" ht="6" customHeight="1"/>
    <row r="6" spans="1:8">
      <c r="A6" s="160" t="s">
        <v>64</v>
      </c>
      <c r="B6" s="161"/>
      <c r="C6" s="162"/>
      <c r="D6" s="18"/>
      <c r="E6" s="19"/>
      <c r="F6" s="19"/>
      <c r="G6" s="19"/>
      <c r="H6" s="19"/>
    </row>
    <row r="7" spans="1:8">
      <c r="A7" s="163" t="s">
        <v>38</v>
      </c>
      <c r="B7" s="164"/>
      <c r="C7" s="165"/>
      <c r="D7" s="5" t="s">
        <v>39</v>
      </c>
      <c r="E7" s="6" t="s">
        <v>40</v>
      </c>
      <c r="F7" s="6" t="s">
        <v>41</v>
      </c>
      <c r="G7" s="6" t="s">
        <v>42</v>
      </c>
      <c r="H7" s="6" t="s">
        <v>22</v>
      </c>
    </row>
    <row r="8" spans="1:8">
      <c r="A8" s="20" t="s">
        <v>66</v>
      </c>
      <c r="B8" s="20" t="s">
        <v>67</v>
      </c>
      <c r="C8" s="21"/>
      <c r="D8" s="22">
        <f>宗像市!D12</f>
        <v>1420</v>
      </c>
      <c r="E8" s="23">
        <f>宗像市!E12</f>
        <v>0</v>
      </c>
      <c r="F8" s="7" t="s">
        <v>65</v>
      </c>
      <c r="G8" s="24">
        <f t="shared" ref="G8:G16" si="0">IFERROR(E8 / D8,"")</f>
        <v>0</v>
      </c>
      <c r="H8" s="8"/>
    </row>
    <row r="9" spans="1:8">
      <c r="A9" s="20" t="s">
        <v>66</v>
      </c>
      <c r="B9" s="20" t="s">
        <v>77</v>
      </c>
      <c r="C9" s="21"/>
      <c r="D9" s="22">
        <f>宗像市!D24</f>
        <v>3420</v>
      </c>
      <c r="E9" s="23">
        <f>宗像市!E24</f>
        <v>0</v>
      </c>
      <c r="F9" s="7" t="s">
        <v>76</v>
      </c>
      <c r="G9" s="24">
        <f t="shared" si="0"/>
        <v>0</v>
      </c>
      <c r="H9" s="8"/>
    </row>
    <row r="10" spans="1:8">
      <c r="A10" s="20" t="s">
        <v>66</v>
      </c>
      <c r="B10" s="20" t="s">
        <v>94</v>
      </c>
      <c r="C10" s="21"/>
      <c r="D10" s="22">
        <f>宗像市!D33</f>
        <v>3280</v>
      </c>
      <c r="E10" s="23">
        <f>宗像市!E33</f>
        <v>0</v>
      </c>
      <c r="F10" s="7" t="s">
        <v>93</v>
      </c>
      <c r="G10" s="24">
        <f t="shared" si="0"/>
        <v>0</v>
      </c>
      <c r="H10" s="8"/>
    </row>
    <row r="11" spans="1:8">
      <c r="A11" s="20" t="s">
        <v>66</v>
      </c>
      <c r="B11" s="20" t="s">
        <v>102</v>
      </c>
      <c r="C11" s="21"/>
      <c r="D11" s="22">
        <f>宗像市!D48</f>
        <v>6290</v>
      </c>
      <c r="E11" s="23">
        <f>宗像市!E48</f>
        <v>0</v>
      </c>
      <c r="F11" s="7" t="s">
        <v>101</v>
      </c>
      <c r="G11" s="24">
        <f t="shared" si="0"/>
        <v>0</v>
      </c>
      <c r="H11" s="8"/>
    </row>
    <row r="12" spans="1:8">
      <c r="A12" s="20" t="s">
        <v>66</v>
      </c>
      <c r="B12" s="20" t="s">
        <v>117</v>
      </c>
      <c r="C12" s="21"/>
      <c r="D12" s="22">
        <f>宗像市!D63</f>
        <v>5380</v>
      </c>
      <c r="E12" s="23">
        <f>宗像市!E63</f>
        <v>0</v>
      </c>
      <c r="F12" s="7" t="s">
        <v>116</v>
      </c>
      <c r="G12" s="24">
        <f t="shared" si="0"/>
        <v>0</v>
      </c>
      <c r="H12" s="8"/>
    </row>
    <row r="13" spans="1:8">
      <c r="A13" s="20" t="s">
        <v>66</v>
      </c>
      <c r="B13" s="20" t="s">
        <v>131</v>
      </c>
      <c r="C13" s="21"/>
      <c r="D13" s="22">
        <f>宗像市!D76</f>
        <v>5220</v>
      </c>
      <c r="E13" s="23">
        <f>宗像市!E76</f>
        <v>0</v>
      </c>
      <c r="F13" s="7" t="s">
        <v>130</v>
      </c>
      <c r="G13" s="24">
        <f t="shared" si="0"/>
        <v>0</v>
      </c>
      <c r="H13" s="8"/>
    </row>
    <row r="14" spans="1:8">
      <c r="A14" s="20" t="s">
        <v>66</v>
      </c>
      <c r="B14" s="20" t="s">
        <v>142</v>
      </c>
      <c r="C14" s="21"/>
      <c r="D14" s="22">
        <f>宗像市!D87</f>
        <v>4990</v>
      </c>
      <c r="E14" s="23">
        <f>宗像市!E87</f>
        <v>0</v>
      </c>
      <c r="F14" s="7" t="s">
        <v>141</v>
      </c>
      <c r="G14" s="24">
        <f t="shared" si="0"/>
        <v>0</v>
      </c>
      <c r="H14" s="8"/>
    </row>
    <row r="15" spans="1:8">
      <c r="A15" s="20" t="s">
        <v>66</v>
      </c>
      <c r="B15" s="20" t="s">
        <v>152</v>
      </c>
      <c r="C15" s="21"/>
      <c r="D15" s="22">
        <f>宗像市!D97</f>
        <v>3260</v>
      </c>
      <c r="E15" s="23">
        <f>宗像市!E97</f>
        <v>0</v>
      </c>
      <c r="F15" s="7" t="s">
        <v>151</v>
      </c>
      <c r="G15" s="24">
        <f t="shared" si="0"/>
        <v>0</v>
      </c>
      <c r="H15" s="8"/>
    </row>
    <row r="16" spans="1:8">
      <c r="A16" s="157" t="s">
        <v>43</v>
      </c>
      <c r="B16" s="158"/>
      <c r="C16" s="159"/>
      <c r="D16" s="25">
        <f>SUM(D8:D15)</f>
        <v>33260</v>
      </c>
      <c r="E16" s="26">
        <f>SUM(E8:E15)</f>
        <v>0</v>
      </c>
      <c r="F16" s="9"/>
      <c r="G16" s="27">
        <f t="shared" si="0"/>
        <v>0</v>
      </c>
      <c r="H16" s="10"/>
    </row>
    <row r="17" spans="1:8">
      <c r="A17" s="160" t="s">
        <v>160</v>
      </c>
      <c r="B17" s="161"/>
      <c r="C17" s="162"/>
      <c r="D17" s="18"/>
      <c r="E17" s="19"/>
      <c r="F17" s="19"/>
      <c r="G17" s="19"/>
      <c r="H17" s="19"/>
    </row>
    <row r="18" spans="1:8">
      <c r="A18" s="163" t="s">
        <v>38</v>
      </c>
      <c r="B18" s="164"/>
      <c r="C18" s="165"/>
      <c r="D18" s="5" t="s">
        <v>39</v>
      </c>
      <c r="E18" s="6" t="s">
        <v>40</v>
      </c>
      <c r="F18" s="6" t="s">
        <v>41</v>
      </c>
      <c r="G18" s="6" t="s">
        <v>42</v>
      </c>
      <c r="H18" s="6" t="s">
        <v>22</v>
      </c>
    </row>
    <row r="19" spans="1:8">
      <c r="A19" s="20" t="s">
        <v>114</v>
      </c>
      <c r="B19" s="20" t="s">
        <v>162</v>
      </c>
      <c r="C19" s="21"/>
      <c r="D19" s="22">
        <f>福津市!D19</f>
        <v>4970</v>
      </c>
      <c r="E19" s="23">
        <f>福津市!E19</f>
        <v>0</v>
      </c>
      <c r="F19" s="7" t="s">
        <v>161</v>
      </c>
      <c r="G19" s="24">
        <f t="shared" ref="G19:G24" si="1">IFERROR(E19 / D19,"")</f>
        <v>0</v>
      </c>
      <c r="H19" s="8"/>
    </row>
    <row r="20" spans="1:8">
      <c r="A20" s="20" t="s">
        <v>114</v>
      </c>
      <c r="B20" s="20" t="s">
        <v>175</v>
      </c>
      <c r="C20" s="21"/>
      <c r="D20" s="22">
        <f>福津市!D36</f>
        <v>5960</v>
      </c>
      <c r="E20" s="23">
        <f>福津市!E36</f>
        <v>0</v>
      </c>
      <c r="F20" s="7" t="s">
        <v>174</v>
      </c>
      <c r="G20" s="24">
        <f t="shared" si="1"/>
        <v>0</v>
      </c>
      <c r="H20" s="8"/>
    </row>
    <row r="21" spans="1:8">
      <c r="A21" s="20" t="s">
        <v>114</v>
      </c>
      <c r="B21" s="20" t="s">
        <v>193</v>
      </c>
      <c r="C21" s="21"/>
      <c r="D21" s="22">
        <f>福津市!D46</f>
        <v>2490</v>
      </c>
      <c r="E21" s="23">
        <f>福津市!E46</f>
        <v>0</v>
      </c>
      <c r="F21" s="7" t="s">
        <v>192</v>
      </c>
      <c r="G21" s="24">
        <f t="shared" si="1"/>
        <v>0</v>
      </c>
      <c r="H21" s="8"/>
    </row>
    <row r="22" spans="1:8">
      <c r="A22" s="20" t="s">
        <v>114</v>
      </c>
      <c r="B22" s="20" t="s">
        <v>202</v>
      </c>
      <c r="C22" s="21"/>
      <c r="D22" s="22">
        <f>福津市!D56</f>
        <v>2290</v>
      </c>
      <c r="E22" s="23">
        <f>福津市!E56</f>
        <v>0</v>
      </c>
      <c r="F22" s="7" t="s">
        <v>201</v>
      </c>
      <c r="G22" s="24">
        <f t="shared" si="1"/>
        <v>0</v>
      </c>
      <c r="H22" s="8"/>
    </row>
    <row r="23" spans="1:8">
      <c r="A23" s="20" t="s">
        <v>114</v>
      </c>
      <c r="B23" s="20" t="s">
        <v>211</v>
      </c>
      <c r="C23" s="21"/>
      <c r="D23" s="22">
        <f>福津市!D68</f>
        <v>3400</v>
      </c>
      <c r="E23" s="23">
        <f>福津市!E68</f>
        <v>0</v>
      </c>
      <c r="F23" s="7" t="s">
        <v>210</v>
      </c>
      <c r="G23" s="24">
        <f t="shared" si="1"/>
        <v>0</v>
      </c>
      <c r="H23" s="8"/>
    </row>
    <row r="24" spans="1:8">
      <c r="A24" s="157" t="s">
        <v>43</v>
      </c>
      <c r="B24" s="158"/>
      <c r="C24" s="159"/>
      <c r="D24" s="25">
        <f>SUM(D19:D23)</f>
        <v>19110</v>
      </c>
      <c r="E24" s="26">
        <f>SUM(E19:E23)</f>
        <v>0</v>
      </c>
      <c r="F24" s="9"/>
      <c r="G24" s="27">
        <f t="shared" si="1"/>
        <v>0</v>
      </c>
      <c r="H24" s="10"/>
    </row>
    <row r="25" spans="1:8">
      <c r="A25" s="160" t="s">
        <v>221</v>
      </c>
      <c r="B25" s="161"/>
      <c r="C25" s="162"/>
      <c r="D25" s="18"/>
      <c r="E25" s="19"/>
      <c r="F25" s="19"/>
      <c r="G25" s="19"/>
      <c r="H25" s="19"/>
    </row>
    <row r="26" spans="1:8">
      <c r="A26" s="163" t="s">
        <v>38</v>
      </c>
      <c r="B26" s="164"/>
      <c r="C26" s="165"/>
      <c r="D26" s="5" t="s">
        <v>39</v>
      </c>
      <c r="E26" s="6" t="s">
        <v>40</v>
      </c>
      <c r="F26" s="6" t="s">
        <v>41</v>
      </c>
      <c r="G26" s="6" t="s">
        <v>42</v>
      </c>
      <c r="H26" s="6" t="s">
        <v>22</v>
      </c>
    </row>
    <row r="27" spans="1:8">
      <c r="A27" s="20" t="s">
        <v>188</v>
      </c>
      <c r="B27" s="20" t="s">
        <v>223</v>
      </c>
      <c r="C27" s="21"/>
      <c r="D27" s="22">
        <f>古賀市!D17</f>
        <v>2990</v>
      </c>
      <c r="E27" s="23">
        <f>古賀市!E17</f>
        <v>0</v>
      </c>
      <c r="F27" s="7" t="s">
        <v>222</v>
      </c>
      <c r="G27" s="24">
        <f t="shared" ref="G27:G32" si="2">IFERROR(E27 / D27,"")</f>
        <v>0</v>
      </c>
      <c r="H27" s="8"/>
    </row>
    <row r="28" spans="1:8">
      <c r="A28" s="20" t="s">
        <v>188</v>
      </c>
      <c r="B28" s="20" t="s">
        <v>234</v>
      </c>
      <c r="C28" s="21"/>
      <c r="D28" s="22">
        <f>古賀市!D29</f>
        <v>3410</v>
      </c>
      <c r="E28" s="23">
        <f>古賀市!E29</f>
        <v>0</v>
      </c>
      <c r="F28" s="7" t="s">
        <v>233</v>
      </c>
      <c r="G28" s="24">
        <f t="shared" si="2"/>
        <v>0</v>
      </c>
      <c r="H28" s="8"/>
    </row>
    <row r="29" spans="1:8">
      <c r="A29" s="20" t="s">
        <v>188</v>
      </c>
      <c r="B29" s="20" t="s">
        <v>245</v>
      </c>
      <c r="C29" s="21"/>
      <c r="D29" s="22">
        <f>古賀市!D39</f>
        <v>2940</v>
      </c>
      <c r="E29" s="23">
        <f>古賀市!E39</f>
        <v>0</v>
      </c>
      <c r="F29" s="7" t="s">
        <v>244</v>
      </c>
      <c r="G29" s="24">
        <f t="shared" si="2"/>
        <v>0</v>
      </c>
      <c r="H29" s="8"/>
    </row>
    <row r="30" spans="1:8">
      <c r="A30" s="20" t="s">
        <v>188</v>
      </c>
      <c r="B30" s="20" t="s">
        <v>254</v>
      </c>
      <c r="C30" s="21"/>
      <c r="D30" s="22">
        <f>古賀市!D47</f>
        <v>1600</v>
      </c>
      <c r="E30" s="23">
        <f>古賀市!E47</f>
        <v>0</v>
      </c>
      <c r="F30" s="7" t="s">
        <v>253</v>
      </c>
      <c r="G30" s="24">
        <f t="shared" si="2"/>
        <v>0</v>
      </c>
      <c r="H30" s="8"/>
    </row>
    <row r="31" spans="1:8">
      <c r="A31" s="20" t="s">
        <v>188</v>
      </c>
      <c r="B31" s="20" t="s">
        <v>258</v>
      </c>
      <c r="C31" s="21"/>
      <c r="D31" s="22">
        <f>古賀市!D60</f>
        <v>4740</v>
      </c>
      <c r="E31" s="23">
        <f>古賀市!E60</f>
        <v>0</v>
      </c>
      <c r="F31" s="7" t="s">
        <v>257</v>
      </c>
      <c r="G31" s="24">
        <f t="shared" si="2"/>
        <v>0</v>
      </c>
      <c r="H31" s="8"/>
    </row>
    <row r="32" spans="1:8">
      <c r="A32" s="157" t="s">
        <v>43</v>
      </c>
      <c r="B32" s="158"/>
      <c r="C32" s="159"/>
      <c r="D32" s="25">
        <f>SUM(D27:D31)</f>
        <v>15680</v>
      </c>
      <c r="E32" s="26">
        <f>SUM(E27:E31)</f>
        <v>0</v>
      </c>
      <c r="F32" s="9"/>
      <c r="G32" s="27">
        <f t="shared" si="2"/>
        <v>0</v>
      </c>
      <c r="H32" s="10"/>
    </row>
    <row r="33" spans="1:8">
      <c r="A33" s="160" t="s">
        <v>269</v>
      </c>
      <c r="B33" s="161"/>
      <c r="C33" s="162"/>
      <c r="D33" s="18"/>
      <c r="E33" s="19"/>
      <c r="F33" s="19"/>
      <c r="G33" s="19"/>
      <c r="H33" s="19"/>
    </row>
    <row r="34" spans="1:8">
      <c r="A34" s="163" t="s">
        <v>38</v>
      </c>
      <c r="B34" s="164"/>
      <c r="C34" s="165"/>
      <c r="D34" s="5" t="s">
        <v>39</v>
      </c>
      <c r="E34" s="6" t="s">
        <v>40</v>
      </c>
      <c r="F34" s="6" t="s">
        <v>41</v>
      </c>
      <c r="G34" s="6" t="s">
        <v>42</v>
      </c>
      <c r="H34" s="6" t="s">
        <v>22</v>
      </c>
    </row>
    <row r="35" spans="1:8">
      <c r="A35" s="20" t="s">
        <v>190</v>
      </c>
      <c r="B35" s="20" t="s">
        <v>271</v>
      </c>
      <c r="C35" s="21"/>
      <c r="D35" s="22">
        <f>新宮町!D16</f>
        <v>3200</v>
      </c>
      <c r="E35" s="23">
        <f>新宮町!E16</f>
        <v>0</v>
      </c>
      <c r="F35" s="7" t="s">
        <v>270</v>
      </c>
      <c r="G35" s="24">
        <f>IFERROR(E35 / D35,"")</f>
        <v>0</v>
      </c>
      <c r="H35" s="8"/>
    </row>
    <row r="36" spans="1:8">
      <c r="A36" s="20" t="s">
        <v>190</v>
      </c>
      <c r="B36" s="20" t="s">
        <v>281</v>
      </c>
      <c r="C36" s="21"/>
      <c r="D36" s="22">
        <f>新宮町!D28</f>
        <v>4560</v>
      </c>
      <c r="E36" s="23">
        <f>新宮町!E28</f>
        <v>0</v>
      </c>
      <c r="F36" s="7" t="s">
        <v>280</v>
      </c>
      <c r="G36" s="24">
        <f>IFERROR(E36 / D36,"")</f>
        <v>0</v>
      </c>
      <c r="H36" s="8"/>
    </row>
    <row r="37" spans="1:8">
      <c r="A37" s="157" t="s">
        <v>43</v>
      </c>
      <c r="B37" s="158"/>
      <c r="C37" s="159"/>
      <c r="D37" s="25">
        <f>SUM(D35:D36)</f>
        <v>7760</v>
      </c>
      <c r="E37" s="26">
        <f>SUM(E35:E36)</f>
        <v>0</v>
      </c>
      <c r="F37" s="9"/>
      <c r="G37" s="27">
        <f>IFERROR(E37 / D37,"")</f>
        <v>0</v>
      </c>
      <c r="H37" s="10"/>
    </row>
  </sheetData>
  <sheetProtection algorithmName="SHA-512" hashValue="52eT7uZ42HxmOGJyhMfyg4m/svnCmFCt7Af4JjDXKklqKx7txOglcSUev/Ei6iblLVExfmn4GCGWhB4Nt4ktqQ==" saltValue="BokdZ+Y7TxypTTtwk+RI0w==" spinCount="100000" sheet="1" objects="1" scenarios="1"/>
  <mergeCells count="16">
    <mergeCell ref="A16:C16"/>
    <mergeCell ref="C1:F1"/>
    <mergeCell ref="B2:C2"/>
    <mergeCell ref="A3:C3"/>
    <mergeCell ref="F4:H4"/>
    <mergeCell ref="A6:C6"/>
    <mergeCell ref="A7:C7"/>
    <mergeCell ref="A32:C32"/>
    <mergeCell ref="A33:C33"/>
    <mergeCell ref="A34:C34"/>
    <mergeCell ref="A37:C37"/>
    <mergeCell ref="A17:C17"/>
    <mergeCell ref="A18:C18"/>
    <mergeCell ref="A24:C24"/>
    <mergeCell ref="A25:C25"/>
    <mergeCell ref="A26:C26"/>
  </mergeCells>
  <phoneticPr fontId="3"/>
  <conditionalFormatting sqref="D1:E1048576">
    <cfRule type="expression" dxfId="9" priority="2">
      <formula>IF(ISNUMBER($D1), VALUE($D1)&lt;VALUE($E1),FALSE)</formula>
    </cfRule>
  </conditionalFormatting>
  <conditionalFormatting sqref="E1:E1048576">
    <cfRule type="expression" dxfId="8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2752-3949-4545-A642-15181FCEC490}">
  <sheetPr>
    <pageSetUpPr fitToPage="1"/>
  </sheetPr>
  <dimension ref="A1:H98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64</v>
      </c>
      <c r="B1" s="42"/>
      <c r="C1" s="166" t="s">
        <v>46</v>
      </c>
      <c r="D1" s="167"/>
      <c r="E1" s="167"/>
      <c r="F1" s="168"/>
      <c r="G1" s="41" t="s">
        <v>34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45934</v>
      </c>
      <c r="C2" s="170"/>
      <c r="D2" s="3" t="s">
        <v>35</v>
      </c>
      <c r="E2" s="30">
        <f>IF(申込書!I6&lt;&gt;"",申込書!I6,"")</f>
        <v>45931</v>
      </c>
      <c r="F2" s="4" t="s">
        <v>7</v>
      </c>
      <c r="G2" s="3" t="s">
        <v>10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36</v>
      </c>
      <c r="E3" s="30">
        <f>IF(申込書!M6&lt;&gt;"",申込書!M6,"")</f>
        <v>45933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44</v>
      </c>
      <c r="E4" s="34">
        <f>E98</f>
        <v>0</v>
      </c>
      <c r="F4" s="12"/>
      <c r="G4" s="3" t="s">
        <v>45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65</v>
      </c>
      <c r="B6" s="161"/>
      <c r="C6" s="162"/>
      <c r="D6" s="18"/>
      <c r="E6" s="19"/>
      <c r="F6" s="19"/>
      <c r="G6" s="19"/>
      <c r="H6" s="19"/>
    </row>
    <row r="7" spans="1:8">
      <c r="A7" s="163" t="s">
        <v>38</v>
      </c>
      <c r="B7" s="164"/>
      <c r="C7" s="165"/>
      <c r="D7" s="5" t="s">
        <v>39</v>
      </c>
      <c r="E7" s="6" t="s">
        <v>40</v>
      </c>
      <c r="F7" s="6" t="s">
        <v>41</v>
      </c>
      <c r="G7" s="180" t="s">
        <v>22</v>
      </c>
      <c r="H7" s="181"/>
    </row>
    <row r="8" spans="1:8">
      <c r="A8" s="20" t="s">
        <v>66</v>
      </c>
      <c r="B8" s="20" t="s">
        <v>67</v>
      </c>
      <c r="C8" s="20" t="s">
        <v>68</v>
      </c>
      <c r="D8" s="22">
        <v>410</v>
      </c>
      <c r="E8" s="36"/>
      <c r="F8" s="7" t="s">
        <v>69</v>
      </c>
      <c r="G8" s="182"/>
      <c r="H8" s="183"/>
    </row>
    <row r="9" spans="1:8">
      <c r="A9" s="20" t="s">
        <v>66</v>
      </c>
      <c r="B9" s="20" t="s">
        <v>67</v>
      </c>
      <c r="C9" s="20" t="s">
        <v>70</v>
      </c>
      <c r="D9" s="22">
        <v>350</v>
      </c>
      <c r="E9" s="36"/>
      <c r="F9" s="7" t="s">
        <v>71</v>
      </c>
      <c r="G9" s="174"/>
      <c r="H9" s="175"/>
    </row>
    <row r="10" spans="1:8">
      <c r="A10" s="44" t="s">
        <v>66</v>
      </c>
      <c r="B10" s="44" t="s">
        <v>67</v>
      </c>
      <c r="C10" s="44" t="s">
        <v>72</v>
      </c>
      <c r="D10" s="45">
        <v>340</v>
      </c>
      <c r="E10" s="46"/>
      <c r="F10" s="47" t="s">
        <v>73</v>
      </c>
      <c r="G10" s="176"/>
      <c r="H10" s="177"/>
    </row>
    <row r="11" spans="1:8">
      <c r="A11" s="20" t="s">
        <v>66</v>
      </c>
      <c r="B11" s="20" t="s">
        <v>67</v>
      </c>
      <c r="C11" s="20" t="s">
        <v>74</v>
      </c>
      <c r="D11" s="22">
        <v>320</v>
      </c>
      <c r="E11" s="36"/>
      <c r="F11" s="7" t="s">
        <v>75</v>
      </c>
      <c r="G11" s="174"/>
      <c r="H11" s="175"/>
    </row>
    <row r="12" spans="1:8">
      <c r="A12" s="157" t="s">
        <v>43</v>
      </c>
      <c r="B12" s="158"/>
      <c r="C12" s="159"/>
      <c r="D12" s="25">
        <f>SUM(D8:D11)</f>
        <v>1420</v>
      </c>
      <c r="E12" s="26">
        <f>SUM(E8:E11)</f>
        <v>0</v>
      </c>
      <c r="F12" s="9"/>
      <c r="G12" s="178"/>
      <c r="H12" s="179"/>
    </row>
    <row r="13" spans="1:8">
      <c r="A13" s="160" t="s">
        <v>76</v>
      </c>
      <c r="B13" s="161"/>
      <c r="C13" s="162"/>
      <c r="D13" s="18"/>
      <c r="E13" s="19"/>
      <c r="F13" s="19"/>
      <c r="G13" s="19"/>
      <c r="H13" s="19"/>
    </row>
    <row r="14" spans="1:8">
      <c r="A14" s="163" t="s">
        <v>38</v>
      </c>
      <c r="B14" s="164"/>
      <c r="C14" s="165"/>
      <c r="D14" s="5" t="s">
        <v>39</v>
      </c>
      <c r="E14" s="6" t="s">
        <v>40</v>
      </c>
      <c r="F14" s="6" t="s">
        <v>41</v>
      </c>
      <c r="G14" s="180" t="s">
        <v>22</v>
      </c>
      <c r="H14" s="181"/>
    </row>
    <row r="15" spans="1:8">
      <c r="A15" s="20" t="s">
        <v>66</v>
      </c>
      <c r="B15" s="20" t="s">
        <v>77</v>
      </c>
      <c r="C15" s="20" t="s">
        <v>68</v>
      </c>
      <c r="D15" s="22">
        <v>340</v>
      </c>
      <c r="E15" s="36"/>
      <c r="F15" s="7" t="s">
        <v>78</v>
      </c>
      <c r="G15" s="182"/>
      <c r="H15" s="183"/>
    </row>
    <row r="16" spans="1:8">
      <c r="A16" s="20" t="s">
        <v>66</v>
      </c>
      <c r="B16" s="20" t="s">
        <v>77</v>
      </c>
      <c r="C16" s="20" t="s">
        <v>70</v>
      </c>
      <c r="D16" s="22">
        <v>280</v>
      </c>
      <c r="E16" s="36"/>
      <c r="F16" s="7" t="s">
        <v>79</v>
      </c>
      <c r="G16" s="174"/>
      <c r="H16" s="175"/>
    </row>
    <row r="17" spans="1:8">
      <c r="A17" s="20" t="s">
        <v>66</v>
      </c>
      <c r="B17" s="20" t="s">
        <v>77</v>
      </c>
      <c r="C17" s="20" t="s">
        <v>80</v>
      </c>
      <c r="D17" s="22">
        <v>530</v>
      </c>
      <c r="E17" s="36"/>
      <c r="F17" s="7" t="s">
        <v>81</v>
      </c>
      <c r="G17" s="174"/>
      <c r="H17" s="175"/>
    </row>
    <row r="18" spans="1:8">
      <c r="A18" s="20" t="s">
        <v>66</v>
      </c>
      <c r="B18" s="20" t="s">
        <v>77</v>
      </c>
      <c r="C18" s="20" t="s">
        <v>82</v>
      </c>
      <c r="D18" s="22">
        <v>380</v>
      </c>
      <c r="E18" s="36"/>
      <c r="F18" s="7" t="s">
        <v>83</v>
      </c>
      <c r="G18" s="174"/>
      <c r="H18" s="175"/>
    </row>
    <row r="19" spans="1:8">
      <c r="A19" s="20" t="s">
        <v>66</v>
      </c>
      <c r="B19" s="20" t="s">
        <v>77</v>
      </c>
      <c r="C19" s="20" t="s">
        <v>84</v>
      </c>
      <c r="D19" s="22">
        <v>300</v>
      </c>
      <c r="E19" s="36"/>
      <c r="F19" s="7" t="s">
        <v>85</v>
      </c>
      <c r="G19" s="174"/>
      <c r="H19" s="175"/>
    </row>
    <row r="20" spans="1:8">
      <c r="A20" s="20" t="s">
        <v>66</v>
      </c>
      <c r="B20" s="20" t="s">
        <v>77</v>
      </c>
      <c r="C20" s="20" t="s">
        <v>86</v>
      </c>
      <c r="D20" s="22">
        <v>450</v>
      </c>
      <c r="E20" s="36"/>
      <c r="F20" s="7" t="s">
        <v>87</v>
      </c>
      <c r="G20" s="174"/>
      <c r="H20" s="175"/>
    </row>
    <row r="21" spans="1:8">
      <c r="A21" s="20" t="s">
        <v>66</v>
      </c>
      <c r="B21" s="20" t="s">
        <v>77</v>
      </c>
      <c r="C21" s="20" t="s">
        <v>88</v>
      </c>
      <c r="D21" s="22">
        <v>380</v>
      </c>
      <c r="E21" s="36"/>
      <c r="F21" s="7" t="s">
        <v>89</v>
      </c>
      <c r="G21" s="174"/>
      <c r="H21" s="175"/>
    </row>
    <row r="22" spans="1:8">
      <c r="A22" s="20" t="s">
        <v>66</v>
      </c>
      <c r="B22" s="20" t="s">
        <v>77</v>
      </c>
      <c r="C22" s="20" t="s">
        <v>90</v>
      </c>
      <c r="D22" s="22">
        <v>340</v>
      </c>
      <c r="E22" s="36"/>
      <c r="F22" s="7" t="s">
        <v>91</v>
      </c>
      <c r="G22" s="174"/>
      <c r="H22" s="175"/>
    </row>
    <row r="23" spans="1:8">
      <c r="A23" s="44" t="s">
        <v>66</v>
      </c>
      <c r="B23" s="44" t="s">
        <v>77</v>
      </c>
      <c r="C23" s="44" t="s">
        <v>66</v>
      </c>
      <c r="D23" s="45">
        <v>420</v>
      </c>
      <c r="E23" s="46"/>
      <c r="F23" s="47" t="s">
        <v>92</v>
      </c>
      <c r="G23" s="176"/>
      <c r="H23" s="177"/>
    </row>
    <row r="24" spans="1:8">
      <c r="A24" s="157" t="s">
        <v>43</v>
      </c>
      <c r="B24" s="158"/>
      <c r="C24" s="159"/>
      <c r="D24" s="25">
        <f>SUM(D15:D23)</f>
        <v>3420</v>
      </c>
      <c r="E24" s="26">
        <f>SUM(E15:E23)</f>
        <v>0</v>
      </c>
      <c r="F24" s="9"/>
      <c r="G24" s="178"/>
      <c r="H24" s="179"/>
    </row>
    <row r="25" spans="1:8">
      <c r="A25" s="160" t="s">
        <v>93</v>
      </c>
      <c r="B25" s="161"/>
      <c r="C25" s="162"/>
      <c r="D25" s="18"/>
      <c r="E25" s="19"/>
      <c r="F25" s="19"/>
      <c r="G25" s="19"/>
      <c r="H25" s="19"/>
    </row>
    <row r="26" spans="1:8">
      <c r="A26" s="163" t="s">
        <v>38</v>
      </c>
      <c r="B26" s="164"/>
      <c r="C26" s="165"/>
      <c r="D26" s="5" t="s">
        <v>39</v>
      </c>
      <c r="E26" s="6" t="s">
        <v>40</v>
      </c>
      <c r="F26" s="6" t="s">
        <v>41</v>
      </c>
      <c r="G26" s="180" t="s">
        <v>22</v>
      </c>
      <c r="H26" s="181"/>
    </row>
    <row r="27" spans="1:8">
      <c r="A27" s="20" t="s">
        <v>66</v>
      </c>
      <c r="B27" s="20" t="s">
        <v>94</v>
      </c>
      <c r="C27" s="20" t="s">
        <v>68</v>
      </c>
      <c r="D27" s="22">
        <v>600</v>
      </c>
      <c r="E27" s="36"/>
      <c r="F27" s="7" t="s">
        <v>95</v>
      </c>
      <c r="G27" s="182"/>
      <c r="H27" s="183"/>
    </row>
    <row r="28" spans="1:8">
      <c r="A28" s="20" t="s">
        <v>66</v>
      </c>
      <c r="B28" s="20" t="s">
        <v>94</v>
      </c>
      <c r="C28" s="20" t="s">
        <v>70</v>
      </c>
      <c r="D28" s="22">
        <v>480</v>
      </c>
      <c r="E28" s="36"/>
      <c r="F28" s="7" t="s">
        <v>96</v>
      </c>
      <c r="G28" s="174"/>
      <c r="H28" s="175"/>
    </row>
    <row r="29" spans="1:8">
      <c r="A29" s="20" t="s">
        <v>66</v>
      </c>
      <c r="B29" s="20" t="s">
        <v>94</v>
      </c>
      <c r="C29" s="20" t="s">
        <v>72</v>
      </c>
      <c r="D29" s="22">
        <v>540</v>
      </c>
      <c r="E29" s="36"/>
      <c r="F29" s="7" t="s">
        <v>97</v>
      </c>
      <c r="G29" s="174"/>
      <c r="H29" s="175"/>
    </row>
    <row r="30" spans="1:8">
      <c r="A30" s="20" t="s">
        <v>66</v>
      </c>
      <c r="B30" s="20" t="s">
        <v>94</v>
      </c>
      <c r="C30" s="20" t="s">
        <v>74</v>
      </c>
      <c r="D30" s="22">
        <v>300</v>
      </c>
      <c r="E30" s="36"/>
      <c r="F30" s="7" t="s">
        <v>98</v>
      </c>
      <c r="G30" s="174"/>
      <c r="H30" s="175"/>
    </row>
    <row r="31" spans="1:8">
      <c r="A31" s="20" t="s">
        <v>66</v>
      </c>
      <c r="B31" s="20" t="s">
        <v>94</v>
      </c>
      <c r="C31" s="20" t="s">
        <v>80</v>
      </c>
      <c r="D31" s="22">
        <v>440</v>
      </c>
      <c r="E31" s="36"/>
      <c r="F31" s="7" t="s">
        <v>99</v>
      </c>
      <c r="G31" s="174"/>
      <c r="H31" s="175"/>
    </row>
    <row r="32" spans="1:8">
      <c r="A32" s="44" t="s">
        <v>66</v>
      </c>
      <c r="B32" s="44" t="s">
        <v>94</v>
      </c>
      <c r="C32" s="44" t="s">
        <v>82</v>
      </c>
      <c r="D32" s="45">
        <v>920</v>
      </c>
      <c r="E32" s="46"/>
      <c r="F32" s="47" t="s">
        <v>100</v>
      </c>
      <c r="G32" s="176"/>
      <c r="H32" s="177"/>
    </row>
    <row r="33" spans="1:8">
      <c r="A33" s="157" t="s">
        <v>43</v>
      </c>
      <c r="B33" s="158"/>
      <c r="C33" s="159"/>
      <c r="D33" s="25">
        <f>SUM(D27:D32)</f>
        <v>3280</v>
      </c>
      <c r="E33" s="26">
        <f>SUM(E27:E32)</f>
        <v>0</v>
      </c>
      <c r="F33" s="9"/>
      <c r="G33" s="178"/>
      <c r="H33" s="179"/>
    </row>
    <row r="34" spans="1:8">
      <c r="A34" s="160" t="s">
        <v>101</v>
      </c>
      <c r="B34" s="161"/>
      <c r="C34" s="162"/>
      <c r="D34" s="18"/>
      <c r="E34" s="19"/>
      <c r="F34" s="19"/>
      <c r="G34" s="19"/>
      <c r="H34" s="19"/>
    </row>
    <row r="35" spans="1:8">
      <c r="A35" s="163" t="s">
        <v>38</v>
      </c>
      <c r="B35" s="164"/>
      <c r="C35" s="165"/>
      <c r="D35" s="5" t="s">
        <v>39</v>
      </c>
      <c r="E35" s="6" t="s">
        <v>40</v>
      </c>
      <c r="F35" s="6" t="s">
        <v>41</v>
      </c>
      <c r="G35" s="180" t="s">
        <v>22</v>
      </c>
      <c r="H35" s="181"/>
    </row>
    <row r="36" spans="1:8">
      <c r="A36" s="20" t="s">
        <v>66</v>
      </c>
      <c r="B36" s="20" t="s">
        <v>102</v>
      </c>
      <c r="C36" s="20" t="s">
        <v>68</v>
      </c>
      <c r="D36" s="22">
        <v>610</v>
      </c>
      <c r="E36" s="36"/>
      <c r="F36" s="7" t="s">
        <v>103</v>
      </c>
      <c r="G36" s="182"/>
      <c r="H36" s="183"/>
    </row>
    <row r="37" spans="1:8">
      <c r="A37" s="20" t="s">
        <v>66</v>
      </c>
      <c r="B37" s="20" t="s">
        <v>102</v>
      </c>
      <c r="C37" s="20" t="s">
        <v>70</v>
      </c>
      <c r="D37" s="22">
        <v>400</v>
      </c>
      <c r="E37" s="36"/>
      <c r="F37" s="7" t="s">
        <v>104</v>
      </c>
      <c r="G37" s="174"/>
      <c r="H37" s="175"/>
    </row>
    <row r="38" spans="1:8">
      <c r="A38" s="20" t="s">
        <v>66</v>
      </c>
      <c r="B38" s="20" t="s">
        <v>102</v>
      </c>
      <c r="C38" s="20" t="s">
        <v>72</v>
      </c>
      <c r="D38" s="22">
        <v>300</v>
      </c>
      <c r="E38" s="36"/>
      <c r="F38" s="7" t="s">
        <v>105</v>
      </c>
      <c r="G38" s="174"/>
      <c r="H38" s="175"/>
    </row>
    <row r="39" spans="1:8">
      <c r="A39" s="20" t="s">
        <v>66</v>
      </c>
      <c r="B39" s="20" t="s">
        <v>102</v>
      </c>
      <c r="C39" s="20" t="s">
        <v>74</v>
      </c>
      <c r="D39" s="22">
        <v>320</v>
      </c>
      <c r="E39" s="36"/>
      <c r="F39" s="7" t="s">
        <v>106</v>
      </c>
      <c r="G39" s="174"/>
      <c r="H39" s="175"/>
    </row>
    <row r="40" spans="1:8">
      <c r="A40" s="20" t="s">
        <v>66</v>
      </c>
      <c r="B40" s="20" t="s">
        <v>102</v>
      </c>
      <c r="C40" s="20" t="s">
        <v>80</v>
      </c>
      <c r="D40" s="22">
        <v>1730</v>
      </c>
      <c r="E40" s="36"/>
      <c r="F40" s="7" t="s">
        <v>107</v>
      </c>
      <c r="G40" s="174"/>
      <c r="H40" s="175"/>
    </row>
    <row r="41" spans="1:8">
      <c r="A41" s="20" t="s">
        <v>66</v>
      </c>
      <c r="B41" s="20" t="s">
        <v>102</v>
      </c>
      <c r="C41" s="20" t="s">
        <v>82</v>
      </c>
      <c r="D41" s="22">
        <v>410</v>
      </c>
      <c r="E41" s="36"/>
      <c r="F41" s="7" t="s">
        <v>108</v>
      </c>
      <c r="G41" s="174"/>
      <c r="H41" s="175"/>
    </row>
    <row r="42" spans="1:8">
      <c r="A42" s="20" t="s">
        <v>66</v>
      </c>
      <c r="B42" s="20" t="s">
        <v>102</v>
      </c>
      <c r="C42" s="20" t="s">
        <v>84</v>
      </c>
      <c r="D42" s="22">
        <v>450</v>
      </c>
      <c r="E42" s="36"/>
      <c r="F42" s="7" t="s">
        <v>109</v>
      </c>
      <c r="G42" s="174"/>
      <c r="H42" s="175"/>
    </row>
    <row r="43" spans="1:8">
      <c r="A43" s="20" t="s">
        <v>66</v>
      </c>
      <c r="B43" s="20" t="s">
        <v>102</v>
      </c>
      <c r="C43" s="20" t="s">
        <v>86</v>
      </c>
      <c r="D43" s="22">
        <v>430</v>
      </c>
      <c r="E43" s="36"/>
      <c r="F43" s="7" t="s">
        <v>110</v>
      </c>
      <c r="G43" s="174"/>
      <c r="H43" s="175"/>
    </row>
    <row r="44" spans="1:8">
      <c r="A44" s="20" t="s">
        <v>66</v>
      </c>
      <c r="B44" s="20" t="s">
        <v>102</v>
      </c>
      <c r="C44" s="20" t="s">
        <v>88</v>
      </c>
      <c r="D44" s="22">
        <v>490</v>
      </c>
      <c r="E44" s="36"/>
      <c r="F44" s="7" t="s">
        <v>111</v>
      </c>
      <c r="G44" s="174"/>
      <c r="H44" s="175"/>
    </row>
    <row r="45" spans="1:8">
      <c r="A45" s="20" t="s">
        <v>66</v>
      </c>
      <c r="B45" s="20" t="s">
        <v>102</v>
      </c>
      <c r="C45" s="20" t="s">
        <v>90</v>
      </c>
      <c r="D45" s="22">
        <v>320</v>
      </c>
      <c r="E45" s="36"/>
      <c r="F45" s="7" t="s">
        <v>112</v>
      </c>
      <c r="G45" s="174"/>
      <c r="H45" s="175"/>
    </row>
    <row r="46" spans="1:8">
      <c r="A46" s="20" t="s">
        <v>66</v>
      </c>
      <c r="B46" s="20" t="s">
        <v>102</v>
      </c>
      <c r="C46" s="20" t="s">
        <v>66</v>
      </c>
      <c r="D46" s="22">
        <v>380</v>
      </c>
      <c r="E46" s="36"/>
      <c r="F46" s="7" t="s">
        <v>113</v>
      </c>
      <c r="G46" s="174"/>
      <c r="H46" s="175"/>
    </row>
    <row r="47" spans="1:8">
      <c r="A47" s="44" t="s">
        <v>66</v>
      </c>
      <c r="B47" s="44" t="s">
        <v>102</v>
      </c>
      <c r="C47" s="44" t="s">
        <v>114</v>
      </c>
      <c r="D47" s="45">
        <v>450</v>
      </c>
      <c r="E47" s="46"/>
      <c r="F47" s="47" t="s">
        <v>115</v>
      </c>
      <c r="G47" s="176"/>
      <c r="H47" s="177"/>
    </row>
    <row r="48" spans="1:8">
      <c r="A48" s="157" t="s">
        <v>43</v>
      </c>
      <c r="B48" s="158"/>
      <c r="C48" s="159"/>
      <c r="D48" s="25">
        <f>SUM(D36:D47)</f>
        <v>6290</v>
      </c>
      <c r="E48" s="26">
        <f>SUM(E36:E47)</f>
        <v>0</v>
      </c>
      <c r="F48" s="9"/>
      <c r="G48" s="178"/>
      <c r="H48" s="179"/>
    </row>
    <row r="49" spans="1:8">
      <c r="A49" s="160" t="s">
        <v>116</v>
      </c>
      <c r="B49" s="161"/>
      <c r="C49" s="162"/>
      <c r="D49" s="18"/>
      <c r="E49" s="19"/>
      <c r="F49" s="19"/>
      <c r="G49" s="19"/>
      <c r="H49" s="19"/>
    </row>
    <row r="50" spans="1:8">
      <c r="A50" s="163" t="s">
        <v>38</v>
      </c>
      <c r="B50" s="164"/>
      <c r="C50" s="165"/>
      <c r="D50" s="5" t="s">
        <v>39</v>
      </c>
      <c r="E50" s="6" t="s">
        <v>40</v>
      </c>
      <c r="F50" s="6" t="s">
        <v>41</v>
      </c>
      <c r="G50" s="180" t="s">
        <v>22</v>
      </c>
      <c r="H50" s="181"/>
    </row>
    <row r="51" spans="1:8">
      <c r="A51" s="20" t="s">
        <v>66</v>
      </c>
      <c r="B51" s="20" t="s">
        <v>117</v>
      </c>
      <c r="C51" s="20" t="s">
        <v>68</v>
      </c>
      <c r="D51" s="22">
        <v>540</v>
      </c>
      <c r="E51" s="36"/>
      <c r="F51" s="7" t="s">
        <v>118</v>
      </c>
      <c r="G51" s="182"/>
      <c r="H51" s="183"/>
    </row>
    <row r="52" spans="1:8">
      <c r="A52" s="20" t="s">
        <v>66</v>
      </c>
      <c r="B52" s="20" t="s">
        <v>117</v>
      </c>
      <c r="C52" s="20" t="s">
        <v>70</v>
      </c>
      <c r="D52" s="22">
        <v>670</v>
      </c>
      <c r="E52" s="36"/>
      <c r="F52" s="7" t="s">
        <v>119</v>
      </c>
      <c r="G52" s="174"/>
      <c r="H52" s="175"/>
    </row>
    <row r="53" spans="1:8">
      <c r="A53" s="20" t="s">
        <v>66</v>
      </c>
      <c r="B53" s="20" t="s">
        <v>117</v>
      </c>
      <c r="C53" s="20" t="s">
        <v>72</v>
      </c>
      <c r="D53" s="22">
        <v>480</v>
      </c>
      <c r="E53" s="36"/>
      <c r="F53" s="7" t="s">
        <v>120</v>
      </c>
      <c r="G53" s="174"/>
      <c r="H53" s="175"/>
    </row>
    <row r="54" spans="1:8">
      <c r="A54" s="20" t="s">
        <v>66</v>
      </c>
      <c r="B54" s="20" t="s">
        <v>117</v>
      </c>
      <c r="C54" s="20" t="s">
        <v>74</v>
      </c>
      <c r="D54" s="22">
        <v>290</v>
      </c>
      <c r="E54" s="36"/>
      <c r="F54" s="7" t="s">
        <v>121</v>
      </c>
      <c r="G54" s="174"/>
      <c r="H54" s="175"/>
    </row>
    <row r="55" spans="1:8">
      <c r="A55" s="20" t="s">
        <v>66</v>
      </c>
      <c r="B55" s="20" t="s">
        <v>117</v>
      </c>
      <c r="C55" s="20" t="s">
        <v>80</v>
      </c>
      <c r="D55" s="22">
        <v>540</v>
      </c>
      <c r="E55" s="36"/>
      <c r="F55" s="7" t="s">
        <v>122</v>
      </c>
      <c r="G55" s="174"/>
      <c r="H55" s="175"/>
    </row>
    <row r="56" spans="1:8">
      <c r="A56" s="20" t="s">
        <v>66</v>
      </c>
      <c r="B56" s="20" t="s">
        <v>117</v>
      </c>
      <c r="C56" s="20" t="s">
        <v>82</v>
      </c>
      <c r="D56" s="22">
        <v>480</v>
      </c>
      <c r="E56" s="36"/>
      <c r="F56" s="7" t="s">
        <v>123</v>
      </c>
      <c r="G56" s="174"/>
      <c r="H56" s="175"/>
    </row>
    <row r="57" spans="1:8">
      <c r="A57" s="20" t="s">
        <v>66</v>
      </c>
      <c r="B57" s="20" t="s">
        <v>117</v>
      </c>
      <c r="C57" s="20" t="s">
        <v>84</v>
      </c>
      <c r="D57" s="22">
        <v>370</v>
      </c>
      <c r="E57" s="36"/>
      <c r="F57" s="7" t="s">
        <v>124</v>
      </c>
      <c r="G57" s="174"/>
      <c r="H57" s="175"/>
    </row>
    <row r="58" spans="1:8">
      <c r="A58" s="20" t="s">
        <v>66</v>
      </c>
      <c r="B58" s="20" t="s">
        <v>117</v>
      </c>
      <c r="C58" s="20" t="s">
        <v>86</v>
      </c>
      <c r="D58" s="22">
        <v>350</v>
      </c>
      <c r="E58" s="36"/>
      <c r="F58" s="7" t="s">
        <v>125</v>
      </c>
      <c r="G58" s="174"/>
      <c r="H58" s="175"/>
    </row>
    <row r="59" spans="1:8">
      <c r="A59" s="20" t="s">
        <v>66</v>
      </c>
      <c r="B59" s="20" t="s">
        <v>117</v>
      </c>
      <c r="C59" s="20" t="s">
        <v>88</v>
      </c>
      <c r="D59" s="22">
        <v>360</v>
      </c>
      <c r="E59" s="36"/>
      <c r="F59" s="7" t="s">
        <v>126</v>
      </c>
      <c r="G59" s="174"/>
      <c r="H59" s="175"/>
    </row>
    <row r="60" spans="1:8">
      <c r="A60" s="20" t="s">
        <v>66</v>
      </c>
      <c r="B60" s="20" t="s">
        <v>117</v>
      </c>
      <c r="C60" s="20" t="s">
        <v>90</v>
      </c>
      <c r="D60" s="22">
        <v>530</v>
      </c>
      <c r="E60" s="36"/>
      <c r="F60" s="7" t="s">
        <v>127</v>
      </c>
      <c r="G60" s="174"/>
      <c r="H60" s="175"/>
    </row>
    <row r="61" spans="1:8">
      <c r="A61" s="20" t="s">
        <v>66</v>
      </c>
      <c r="B61" s="20" t="s">
        <v>117</v>
      </c>
      <c r="C61" s="20" t="s">
        <v>66</v>
      </c>
      <c r="D61" s="22">
        <v>400</v>
      </c>
      <c r="E61" s="36"/>
      <c r="F61" s="7" t="s">
        <v>128</v>
      </c>
      <c r="G61" s="174"/>
      <c r="H61" s="175"/>
    </row>
    <row r="62" spans="1:8">
      <c r="A62" s="44" t="s">
        <v>66</v>
      </c>
      <c r="B62" s="44" t="s">
        <v>117</v>
      </c>
      <c r="C62" s="44" t="s">
        <v>114</v>
      </c>
      <c r="D62" s="45">
        <v>370</v>
      </c>
      <c r="E62" s="46"/>
      <c r="F62" s="47" t="s">
        <v>129</v>
      </c>
      <c r="G62" s="176"/>
      <c r="H62" s="177"/>
    </row>
    <row r="63" spans="1:8">
      <c r="A63" s="157" t="s">
        <v>43</v>
      </c>
      <c r="B63" s="158"/>
      <c r="C63" s="159"/>
      <c r="D63" s="25">
        <f>SUM(D51:D62)</f>
        <v>5380</v>
      </c>
      <c r="E63" s="26">
        <f>SUM(E51:E62)</f>
        <v>0</v>
      </c>
      <c r="F63" s="9"/>
      <c r="G63" s="178"/>
      <c r="H63" s="179"/>
    </row>
    <row r="64" spans="1:8">
      <c r="A64" s="160" t="s">
        <v>130</v>
      </c>
      <c r="B64" s="161"/>
      <c r="C64" s="162"/>
      <c r="D64" s="18"/>
      <c r="E64" s="19"/>
      <c r="F64" s="19"/>
      <c r="G64" s="19"/>
      <c r="H64" s="19"/>
    </row>
    <row r="65" spans="1:8">
      <c r="A65" s="163" t="s">
        <v>38</v>
      </c>
      <c r="B65" s="164"/>
      <c r="C65" s="165"/>
      <c r="D65" s="5" t="s">
        <v>39</v>
      </c>
      <c r="E65" s="6" t="s">
        <v>40</v>
      </c>
      <c r="F65" s="6" t="s">
        <v>41</v>
      </c>
      <c r="G65" s="180" t="s">
        <v>22</v>
      </c>
      <c r="H65" s="181"/>
    </row>
    <row r="66" spans="1:8">
      <c r="A66" s="20" t="s">
        <v>66</v>
      </c>
      <c r="B66" s="20" t="s">
        <v>131</v>
      </c>
      <c r="C66" s="20" t="s">
        <v>68</v>
      </c>
      <c r="D66" s="22">
        <v>480</v>
      </c>
      <c r="E66" s="36"/>
      <c r="F66" s="7" t="s">
        <v>130</v>
      </c>
      <c r="G66" s="182"/>
      <c r="H66" s="183"/>
    </row>
    <row r="67" spans="1:8">
      <c r="A67" s="20" t="s">
        <v>66</v>
      </c>
      <c r="B67" s="20" t="s">
        <v>131</v>
      </c>
      <c r="C67" s="20" t="s">
        <v>70</v>
      </c>
      <c r="D67" s="22">
        <v>540</v>
      </c>
      <c r="E67" s="36"/>
      <c r="F67" s="7" t="s">
        <v>132</v>
      </c>
      <c r="G67" s="174"/>
      <c r="H67" s="175"/>
    </row>
    <row r="68" spans="1:8">
      <c r="A68" s="20" t="s">
        <v>66</v>
      </c>
      <c r="B68" s="20" t="s">
        <v>131</v>
      </c>
      <c r="C68" s="20" t="s">
        <v>72</v>
      </c>
      <c r="D68" s="22">
        <v>580</v>
      </c>
      <c r="E68" s="36"/>
      <c r="F68" s="7" t="s">
        <v>133</v>
      </c>
      <c r="G68" s="174"/>
      <c r="H68" s="175"/>
    </row>
    <row r="69" spans="1:8">
      <c r="A69" s="20" t="s">
        <v>66</v>
      </c>
      <c r="B69" s="20" t="s">
        <v>131</v>
      </c>
      <c r="C69" s="20" t="s">
        <v>74</v>
      </c>
      <c r="D69" s="22">
        <v>550</v>
      </c>
      <c r="E69" s="36"/>
      <c r="F69" s="7" t="s">
        <v>134</v>
      </c>
      <c r="G69" s="174"/>
      <c r="H69" s="175"/>
    </row>
    <row r="70" spans="1:8">
      <c r="A70" s="20" t="s">
        <v>66</v>
      </c>
      <c r="B70" s="20" t="s">
        <v>131</v>
      </c>
      <c r="C70" s="20" t="s">
        <v>80</v>
      </c>
      <c r="D70" s="22">
        <v>430</v>
      </c>
      <c r="E70" s="36"/>
      <c r="F70" s="7" t="s">
        <v>135</v>
      </c>
      <c r="G70" s="174"/>
      <c r="H70" s="175"/>
    </row>
    <row r="71" spans="1:8">
      <c r="A71" s="20" t="s">
        <v>66</v>
      </c>
      <c r="B71" s="20" t="s">
        <v>131</v>
      </c>
      <c r="C71" s="20" t="s">
        <v>82</v>
      </c>
      <c r="D71" s="22">
        <v>410</v>
      </c>
      <c r="E71" s="36"/>
      <c r="F71" s="7" t="s">
        <v>136</v>
      </c>
      <c r="G71" s="174"/>
      <c r="H71" s="175"/>
    </row>
    <row r="72" spans="1:8">
      <c r="A72" s="20" t="s">
        <v>66</v>
      </c>
      <c r="B72" s="20" t="s">
        <v>131</v>
      </c>
      <c r="C72" s="20" t="s">
        <v>84</v>
      </c>
      <c r="D72" s="22">
        <v>480</v>
      </c>
      <c r="E72" s="36"/>
      <c r="F72" s="7" t="s">
        <v>137</v>
      </c>
      <c r="G72" s="174"/>
      <c r="H72" s="175"/>
    </row>
    <row r="73" spans="1:8">
      <c r="A73" s="20" t="s">
        <v>66</v>
      </c>
      <c r="B73" s="20" t="s">
        <v>131</v>
      </c>
      <c r="C73" s="20" t="s">
        <v>86</v>
      </c>
      <c r="D73" s="22">
        <v>650</v>
      </c>
      <c r="E73" s="36"/>
      <c r="F73" s="7" t="s">
        <v>138</v>
      </c>
      <c r="G73" s="174"/>
      <c r="H73" s="175"/>
    </row>
    <row r="74" spans="1:8">
      <c r="A74" s="20" t="s">
        <v>66</v>
      </c>
      <c r="B74" s="20" t="s">
        <v>131</v>
      </c>
      <c r="C74" s="20" t="s">
        <v>88</v>
      </c>
      <c r="D74" s="22">
        <v>830</v>
      </c>
      <c r="E74" s="36"/>
      <c r="F74" s="7" t="s">
        <v>139</v>
      </c>
      <c r="G74" s="174"/>
      <c r="H74" s="175"/>
    </row>
    <row r="75" spans="1:8">
      <c r="A75" s="44" t="s">
        <v>66</v>
      </c>
      <c r="B75" s="44" t="s">
        <v>131</v>
      </c>
      <c r="C75" s="44" t="s">
        <v>90</v>
      </c>
      <c r="D75" s="45">
        <v>270</v>
      </c>
      <c r="E75" s="46"/>
      <c r="F75" s="47" t="s">
        <v>140</v>
      </c>
      <c r="G75" s="176"/>
      <c r="H75" s="177"/>
    </row>
    <row r="76" spans="1:8">
      <c r="A76" s="157" t="s">
        <v>43</v>
      </c>
      <c r="B76" s="158"/>
      <c r="C76" s="159"/>
      <c r="D76" s="25">
        <f>SUM(D66:D75)</f>
        <v>5220</v>
      </c>
      <c r="E76" s="26">
        <f>SUM(E66:E75)</f>
        <v>0</v>
      </c>
      <c r="F76" s="9"/>
      <c r="G76" s="178"/>
      <c r="H76" s="179"/>
    </row>
    <row r="77" spans="1:8">
      <c r="A77" s="160" t="s">
        <v>141</v>
      </c>
      <c r="B77" s="161"/>
      <c r="C77" s="162"/>
      <c r="D77" s="18"/>
      <c r="E77" s="19"/>
      <c r="F77" s="19"/>
      <c r="G77" s="19"/>
      <c r="H77" s="19"/>
    </row>
    <row r="78" spans="1:8">
      <c r="A78" s="163" t="s">
        <v>38</v>
      </c>
      <c r="B78" s="164"/>
      <c r="C78" s="165"/>
      <c r="D78" s="5" t="s">
        <v>39</v>
      </c>
      <c r="E78" s="6" t="s">
        <v>40</v>
      </c>
      <c r="F78" s="6" t="s">
        <v>41</v>
      </c>
      <c r="G78" s="180" t="s">
        <v>22</v>
      </c>
      <c r="H78" s="181"/>
    </row>
    <row r="79" spans="1:8">
      <c r="A79" s="20" t="s">
        <v>66</v>
      </c>
      <c r="B79" s="20" t="s">
        <v>142</v>
      </c>
      <c r="C79" s="20" t="s">
        <v>68</v>
      </c>
      <c r="D79" s="22">
        <v>480</v>
      </c>
      <c r="E79" s="36"/>
      <c r="F79" s="7" t="s">
        <v>143</v>
      </c>
      <c r="G79" s="182"/>
      <c r="H79" s="183"/>
    </row>
    <row r="80" spans="1:8">
      <c r="A80" s="20" t="s">
        <v>66</v>
      </c>
      <c r="B80" s="20" t="s">
        <v>142</v>
      </c>
      <c r="C80" s="20" t="s">
        <v>70</v>
      </c>
      <c r="D80" s="22">
        <v>500</v>
      </c>
      <c r="E80" s="36"/>
      <c r="F80" s="7" t="s">
        <v>144</v>
      </c>
      <c r="G80" s="174"/>
      <c r="H80" s="175"/>
    </row>
    <row r="81" spans="1:8">
      <c r="A81" s="20" t="s">
        <v>66</v>
      </c>
      <c r="B81" s="20" t="s">
        <v>142</v>
      </c>
      <c r="C81" s="20" t="s">
        <v>72</v>
      </c>
      <c r="D81" s="22">
        <v>650</v>
      </c>
      <c r="E81" s="36"/>
      <c r="F81" s="7" t="s">
        <v>145</v>
      </c>
      <c r="G81" s="174"/>
      <c r="H81" s="175"/>
    </row>
    <row r="82" spans="1:8">
      <c r="A82" s="20" t="s">
        <v>66</v>
      </c>
      <c r="B82" s="20" t="s">
        <v>142</v>
      </c>
      <c r="C82" s="20" t="s">
        <v>74</v>
      </c>
      <c r="D82" s="22">
        <v>480</v>
      </c>
      <c r="E82" s="36"/>
      <c r="F82" s="7" t="s">
        <v>146</v>
      </c>
      <c r="G82" s="174"/>
      <c r="H82" s="175"/>
    </row>
    <row r="83" spans="1:8">
      <c r="A83" s="20" t="s">
        <v>66</v>
      </c>
      <c r="B83" s="20" t="s">
        <v>142</v>
      </c>
      <c r="C83" s="20" t="s">
        <v>80</v>
      </c>
      <c r="D83" s="22">
        <v>880</v>
      </c>
      <c r="E83" s="36"/>
      <c r="F83" s="7" t="s">
        <v>147</v>
      </c>
      <c r="G83" s="174"/>
      <c r="H83" s="175"/>
    </row>
    <row r="84" spans="1:8">
      <c r="A84" s="20" t="s">
        <v>66</v>
      </c>
      <c r="B84" s="20" t="s">
        <v>142</v>
      </c>
      <c r="C84" s="20" t="s">
        <v>82</v>
      </c>
      <c r="D84" s="22">
        <v>680</v>
      </c>
      <c r="E84" s="36"/>
      <c r="F84" s="7" t="s">
        <v>148</v>
      </c>
      <c r="G84" s="174"/>
      <c r="H84" s="175"/>
    </row>
    <row r="85" spans="1:8">
      <c r="A85" s="20" t="s">
        <v>66</v>
      </c>
      <c r="B85" s="20" t="s">
        <v>142</v>
      </c>
      <c r="C85" s="20" t="s">
        <v>84</v>
      </c>
      <c r="D85" s="22">
        <v>430</v>
      </c>
      <c r="E85" s="36"/>
      <c r="F85" s="7" t="s">
        <v>149</v>
      </c>
      <c r="G85" s="174"/>
      <c r="H85" s="175"/>
    </row>
    <row r="86" spans="1:8">
      <c r="A86" s="44" t="s">
        <v>66</v>
      </c>
      <c r="B86" s="44" t="s">
        <v>142</v>
      </c>
      <c r="C86" s="44" t="s">
        <v>86</v>
      </c>
      <c r="D86" s="45">
        <v>890</v>
      </c>
      <c r="E86" s="46"/>
      <c r="F86" s="47" t="s">
        <v>150</v>
      </c>
      <c r="G86" s="176"/>
      <c r="H86" s="177"/>
    </row>
    <row r="87" spans="1:8">
      <c r="A87" s="157" t="s">
        <v>43</v>
      </c>
      <c r="B87" s="158"/>
      <c r="C87" s="159"/>
      <c r="D87" s="25">
        <f>SUM(D79:D86)</f>
        <v>4990</v>
      </c>
      <c r="E87" s="26">
        <f>SUM(E79:E86)</f>
        <v>0</v>
      </c>
      <c r="F87" s="9"/>
      <c r="G87" s="178"/>
      <c r="H87" s="179"/>
    </row>
    <row r="88" spans="1:8">
      <c r="A88" s="160" t="s">
        <v>151</v>
      </c>
      <c r="B88" s="161"/>
      <c r="C88" s="162"/>
      <c r="D88" s="18"/>
      <c r="E88" s="19"/>
      <c r="F88" s="19"/>
      <c r="G88" s="19"/>
      <c r="H88" s="19"/>
    </row>
    <row r="89" spans="1:8">
      <c r="A89" s="163" t="s">
        <v>38</v>
      </c>
      <c r="B89" s="164"/>
      <c r="C89" s="165"/>
      <c r="D89" s="5" t="s">
        <v>39</v>
      </c>
      <c r="E89" s="6" t="s">
        <v>40</v>
      </c>
      <c r="F89" s="6" t="s">
        <v>41</v>
      </c>
      <c r="G89" s="180" t="s">
        <v>22</v>
      </c>
      <c r="H89" s="181"/>
    </row>
    <row r="90" spans="1:8">
      <c r="A90" s="20" t="s">
        <v>66</v>
      </c>
      <c r="B90" s="20" t="s">
        <v>152</v>
      </c>
      <c r="C90" s="20" t="s">
        <v>68</v>
      </c>
      <c r="D90" s="22">
        <v>450</v>
      </c>
      <c r="E90" s="36"/>
      <c r="F90" s="7" t="s">
        <v>153</v>
      </c>
      <c r="G90" s="182"/>
      <c r="H90" s="183"/>
    </row>
    <row r="91" spans="1:8">
      <c r="A91" s="20" t="s">
        <v>66</v>
      </c>
      <c r="B91" s="20" t="s">
        <v>152</v>
      </c>
      <c r="C91" s="20" t="s">
        <v>70</v>
      </c>
      <c r="D91" s="22">
        <v>540</v>
      </c>
      <c r="E91" s="36"/>
      <c r="F91" s="7" t="s">
        <v>154</v>
      </c>
      <c r="G91" s="174"/>
      <c r="H91" s="175"/>
    </row>
    <row r="92" spans="1:8">
      <c r="A92" s="20" t="s">
        <v>66</v>
      </c>
      <c r="B92" s="20" t="s">
        <v>152</v>
      </c>
      <c r="C92" s="20" t="s">
        <v>72</v>
      </c>
      <c r="D92" s="22">
        <v>520</v>
      </c>
      <c r="E92" s="36"/>
      <c r="F92" s="7" t="s">
        <v>155</v>
      </c>
      <c r="G92" s="174"/>
      <c r="H92" s="175"/>
    </row>
    <row r="93" spans="1:8">
      <c r="A93" s="20" t="s">
        <v>66</v>
      </c>
      <c r="B93" s="20" t="s">
        <v>152</v>
      </c>
      <c r="C93" s="20" t="s">
        <v>74</v>
      </c>
      <c r="D93" s="22">
        <v>460</v>
      </c>
      <c r="E93" s="36"/>
      <c r="F93" s="7" t="s">
        <v>156</v>
      </c>
      <c r="G93" s="174"/>
      <c r="H93" s="175"/>
    </row>
    <row r="94" spans="1:8">
      <c r="A94" s="20" t="s">
        <v>66</v>
      </c>
      <c r="B94" s="20" t="s">
        <v>152</v>
      </c>
      <c r="C94" s="20" t="s">
        <v>80</v>
      </c>
      <c r="D94" s="22">
        <v>490</v>
      </c>
      <c r="E94" s="36"/>
      <c r="F94" s="7" t="s">
        <v>157</v>
      </c>
      <c r="G94" s="174"/>
      <c r="H94" s="175"/>
    </row>
    <row r="95" spans="1:8">
      <c r="A95" s="20" t="s">
        <v>66</v>
      </c>
      <c r="B95" s="20" t="s">
        <v>152</v>
      </c>
      <c r="C95" s="20" t="s">
        <v>82</v>
      </c>
      <c r="D95" s="22">
        <v>320</v>
      </c>
      <c r="E95" s="36"/>
      <c r="F95" s="7" t="s">
        <v>158</v>
      </c>
      <c r="G95" s="174"/>
      <c r="H95" s="175"/>
    </row>
    <row r="96" spans="1:8">
      <c r="A96" s="44" t="s">
        <v>66</v>
      </c>
      <c r="B96" s="44" t="s">
        <v>152</v>
      </c>
      <c r="C96" s="44" t="s">
        <v>84</v>
      </c>
      <c r="D96" s="45">
        <v>480</v>
      </c>
      <c r="E96" s="46"/>
      <c r="F96" s="47" t="s">
        <v>159</v>
      </c>
      <c r="G96" s="176"/>
      <c r="H96" s="177"/>
    </row>
    <row r="97" spans="1:8">
      <c r="A97" s="157" t="s">
        <v>43</v>
      </c>
      <c r="B97" s="158"/>
      <c r="C97" s="159"/>
      <c r="D97" s="25">
        <f>SUM(D90:D96)</f>
        <v>3260</v>
      </c>
      <c r="E97" s="26">
        <f>SUM(E90:E96)</f>
        <v>0</v>
      </c>
      <c r="F97" s="9"/>
      <c r="G97" s="178"/>
      <c r="H97" s="179"/>
    </row>
    <row r="98" spans="1:8">
      <c r="A98" s="184" t="s">
        <v>64</v>
      </c>
      <c r="B98" s="185"/>
      <c r="C98" s="186"/>
      <c r="D98" s="39">
        <f>SUM(D12,D24,D33,D48,D63,D76,D87,D97,)</f>
        <v>33260</v>
      </c>
      <c r="E98" s="39">
        <f>SUM(E12,E24,E33,E48,E63,E76,E87,E97,)</f>
        <v>0</v>
      </c>
      <c r="F98" s="40"/>
      <c r="G98" s="37"/>
      <c r="H98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112">
    <mergeCell ref="G7:H7"/>
    <mergeCell ref="A98:C98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A12:C12"/>
    <mergeCell ref="G12:H12"/>
    <mergeCell ref="A13:C13"/>
    <mergeCell ref="A14:C14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4:C24"/>
    <mergeCell ref="G24:H24"/>
    <mergeCell ref="A25:C25"/>
    <mergeCell ref="A26:C26"/>
    <mergeCell ref="G26:H26"/>
    <mergeCell ref="G27:H27"/>
    <mergeCell ref="G28:H28"/>
    <mergeCell ref="G29:H29"/>
    <mergeCell ref="G30:H30"/>
    <mergeCell ref="G31:H31"/>
    <mergeCell ref="G32:H32"/>
    <mergeCell ref="A33:C33"/>
    <mergeCell ref="G33:H33"/>
    <mergeCell ref="A34:C34"/>
    <mergeCell ref="A35:C35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A48:C48"/>
    <mergeCell ref="G48:H48"/>
    <mergeCell ref="A49:C49"/>
    <mergeCell ref="A50:C50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A63:C63"/>
    <mergeCell ref="G63:H63"/>
    <mergeCell ref="A64:C64"/>
    <mergeCell ref="A65:C65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A76:C76"/>
    <mergeCell ref="G76:H76"/>
    <mergeCell ref="A77:C77"/>
    <mergeCell ref="A78:C78"/>
    <mergeCell ref="G78:H78"/>
    <mergeCell ref="G79:H79"/>
    <mergeCell ref="G80:H80"/>
    <mergeCell ref="G81:H81"/>
    <mergeCell ref="G82:H82"/>
    <mergeCell ref="G83:H83"/>
    <mergeCell ref="G84:H84"/>
    <mergeCell ref="G92:H92"/>
    <mergeCell ref="G93:H93"/>
    <mergeCell ref="G94:H94"/>
    <mergeCell ref="G95:H95"/>
    <mergeCell ref="G96:H96"/>
    <mergeCell ref="A97:C97"/>
    <mergeCell ref="G97:H97"/>
    <mergeCell ref="G85:H85"/>
    <mergeCell ref="G86:H86"/>
    <mergeCell ref="A87:C87"/>
    <mergeCell ref="G87:H87"/>
    <mergeCell ref="A88:C88"/>
    <mergeCell ref="A89:C89"/>
    <mergeCell ref="G89:H89"/>
    <mergeCell ref="G90:H90"/>
    <mergeCell ref="G91:H91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E8A8-974C-424F-A255-AFA3BB36C9D5}">
  <sheetPr>
    <pageSetUpPr fitToPage="1"/>
  </sheetPr>
  <dimension ref="A1:H6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160</v>
      </c>
      <c r="B1" s="42"/>
      <c r="C1" s="166" t="s">
        <v>46</v>
      </c>
      <c r="D1" s="167"/>
      <c r="E1" s="167"/>
      <c r="F1" s="168"/>
      <c r="G1" s="41" t="s">
        <v>34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45934</v>
      </c>
      <c r="C2" s="170"/>
      <c r="D2" s="3" t="s">
        <v>35</v>
      </c>
      <c r="E2" s="30">
        <f>IF(申込書!I6&lt;&gt;"",申込書!I6,"")</f>
        <v>45931</v>
      </c>
      <c r="F2" s="4" t="s">
        <v>7</v>
      </c>
      <c r="G2" s="3" t="s">
        <v>10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36</v>
      </c>
      <c r="E3" s="30">
        <f>IF(申込書!M6&lt;&gt;"",申込書!M6,"")</f>
        <v>45933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44</v>
      </c>
      <c r="E4" s="34">
        <f>E69</f>
        <v>0</v>
      </c>
      <c r="F4" s="12"/>
      <c r="G4" s="3" t="s">
        <v>45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161</v>
      </c>
      <c r="B6" s="161"/>
      <c r="C6" s="162"/>
      <c r="D6" s="18"/>
      <c r="E6" s="19"/>
      <c r="F6" s="19"/>
      <c r="G6" s="19"/>
      <c r="H6" s="19"/>
    </row>
    <row r="7" spans="1:8">
      <c r="A7" s="163" t="s">
        <v>38</v>
      </c>
      <c r="B7" s="164"/>
      <c r="C7" s="165"/>
      <c r="D7" s="5" t="s">
        <v>39</v>
      </c>
      <c r="E7" s="6" t="s">
        <v>40</v>
      </c>
      <c r="F7" s="6" t="s">
        <v>41</v>
      </c>
      <c r="G7" s="180" t="s">
        <v>22</v>
      </c>
      <c r="H7" s="181"/>
    </row>
    <row r="8" spans="1:8">
      <c r="A8" s="20" t="s">
        <v>114</v>
      </c>
      <c r="B8" s="20" t="s">
        <v>162</v>
      </c>
      <c r="C8" s="20" t="s">
        <v>68</v>
      </c>
      <c r="D8" s="22">
        <v>470</v>
      </c>
      <c r="E8" s="36"/>
      <c r="F8" s="7" t="s">
        <v>163</v>
      </c>
      <c r="G8" s="182"/>
      <c r="H8" s="183"/>
    </row>
    <row r="9" spans="1:8">
      <c r="A9" s="20" t="s">
        <v>114</v>
      </c>
      <c r="B9" s="20" t="s">
        <v>162</v>
      </c>
      <c r="C9" s="20" t="s">
        <v>72</v>
      </c>
      <c r="D9" s="22">
        <v>640</v>
      </c>
      <c r="E9" s="36"/>
      <c r="F9" s="7" t="s">
        <v>164</v>
      </c>
      <c r="G9" s="174"/>
      <c r="H9" s="175"/>
    </row>
    <row r="10" spans="1:8">
      <c r="A10" s="44" t="s">
        <v>114</v>
      </c>
      <c r="B10" s="44" t="s">
        <v>162</v>
      </c>
      <c r="C10" s="44" t="s">
        <v>74</v>
      </c>
      <c r="D10" s="45">
        <v>500</v>
      </c>
      <c r="E10" s="46"/>
      <c r="F10" s="47" t="s">
        <v>165</v>
      </c>
      <c r="G10" s="176"/>
      <c r="H10" s="177"/>
    </row>
    <row r="11" spans="1:8">
      <c r="A11" s="20" t="s">
        <v>114</v>
      </c>
      <c r="B11" s="20" t="s">
        <v>162</v>
      </c>
      <c r="C11" s="20" t="s">
        <v>80</v>
      </c>
      <c r="D11" s="22">
        <v>390</v>
      </c>
      <c r="E11" s="36"/>
      <c r="F11" s="7" t="s">
        <v>166</v>
      </c>
      <c r="G11" s="174"/>
      <c r="H11" s="175"/>
    </row>
    <row r="12" spans="1:8">
      <c r="A12" s="20" t="s">
        <v>114</v>
      </c>
      <c r="B12" s="20" t="s">
        <v>162</v>
      </c>
      <c r="C12" s="20" t="s">
        <v>82</v>
      </c>
      <c r="D12" s="22">
        <v>530</v>
      </c>
      <c r="E12" s="36"/>
      <c r="F12" s="7" t="s">
        <v>167</v>
      </c>
      <c r="G12" s="174"/>
      <c r="H12" s="175"/>
    </row>
    <row r="13" spans="1:8">
      <c r="A13" s="20" t="s">
        <v>114</v>
      </c>
      <c r="B13" s="20" t="s">
        <v>162</v>
      </c>
      <c r="C13" s="20" t="s">
        <v>84</v>
      </c>
      <c r="D13" s="22">
        <v>490</v>
      </c>
      <c r="E13" s="36"/>
      <c r="F13" s="7" t="s">
        <v>168</v>
      </c>
      <c r="G13" s="174"/>
      <c r="H13" s="175"/>
    </row>
    <row r="14" spans="1:8">
      <c r="A14" s="20" t="s">
        <v>114</v>
      </c>
      <c r="B14" s="20" t="s">
        <v>162</v>
      </c>
      <c r="C14" s="20" t="s">
        <v>86</v>
      </c>
      <c r="D14" s="22">
        <v>340</v>
      </c>
      <c r="E14" s="36"/>
      <c r="F14" s="7" t="s">
        <v>169</v>
      </c>
      <c r="G14" s="174"/>
      <c r="H14" s="175"/>
    </row>
    <row r="15" spans="1:8">
      <c r="A15" s="20" t="s">
        <v>114</v>
      </c>
      <c r="B15" s="20" t="s">
        <v>162</v>
      </c>
      <c r="C15" s="20" t="s">
        <v>88</v>
      </c>
      <c r="D15" s="22">
        <v>300</v>
      </c>
      <c r="E15" s="36"/>
      <c r="F15" s="7" t="s">
        <v>170</v>
      </c>
      <c r="G15" s="174"/>
      <c r="H15" s="175"/>
    </row>
    <row r="16" spans="1:8">
      <c r="A16" s="20" t="s">
        <v>114</v>
      </c>
      <c r="B16" s="20" t="s">
        <v>162</v>
      </c>
      <c r="C16" s="20" t="s">
        <v>90</v>
      </c>
      <c r="D16" s="22">
        <v>540</v>
      </c>
      <c r="E16" s="36"/>
      <c r="F16" s="7" t="s">
        <v>171</v>
      </c>
      <c r="G16" s="174"/>
      <c r="H16" s="175"/>
    </row>
    <row r="17" spans="1:8">
      <c r="A17" s="20" t="s">
        <v>114</v>
      </c>
      <c r="B17" s="20" t="s">
        <v>162</v>
      </c>
      <c r="C17" s="20" t="s">
        <v>66</v>
      </c>
      <c r="D17" s="22">
        <v>450</v>
      </c>
      <c r="E17" s="36"/>
      <c r="F17" s="7" t="s">
        <v>172</v>
      </c>
      <c r="G17" s="174"/>
      <c r="H17" s="175"/>
    </row>
    <row r="18" spans="1:8">
      <c r="A18" s="20" t="s">
        <v>114</v>
      </c>
      <c r="B18" s="20" t="s">
        <v>162</v>
      </c>
      <c r="C18" s="20" t="s">
        <v>114</v>
      </c>
      <c r="D18" s="22">
        <v>320</v>
      </c>
      <c r="E18" s="36"/>
      <c r="F18" s="7" t="s">
        <v>173</v>
      </c>
      <c r="G18" s="174"/>
      <c r="H18" s="175"/>
    </row>
    <row r="19" spans="1:8">
      <c r="A19" s="157" t="s">
        <v>43</v>
      </c>
      <c r="B19" s="158"/>
      <c r="C19" s="159"/>
      <c r="D19" s="25">
        <f>SUM(D8:D18)</f>
        <v>4970</v>
      </c>
      <c r="E19" s="26">
        <f>SUM(E8:E18)</f>
        <v>0</v>
      </c>
      <c r="F19" s="9"/>
      <c r="G19" s="178"/>
      <c r="H19" s="179"/>
    </row>
    <row r="20" spans="1:8">
      <c r="A20" s="160" t="s">
        <v>174</v>
      </c>
      <c r="B20" s="161"/>
      <c r="C20" s="162"/>
      <c r="D20" s="18"/>
      <c r="E20" s="19"/>
      <c r="F20" s="19"/>
      <c r="G20" s="19"/>
      <c r="H20" s="19"/>
    </row>
    <row r="21" spans="1:8">
      <c r="A21" s="163" t="s">
        <v>38</v>
      </c>
      <c r="B21" s="164"/>
      <c r="C21" s="165"/>
      <c r="D21" s="5" t="s">
        <v>39</v>
      </c>
      <c r="E21" s="6" t="s">
        <v>40</v>
      </c>
      <c r="F21" s="6" t="s">
        <v>41</v>
      </c>
      <c r="G21" s="180" t="s">
        <v>22</v>
      </c>
      <c r="H21" s="181"/>
    </row>
    <row r="22" spans="1:8">
      <c r="A22" s="20" t="s">
        <v>114</v>
      </c>
      <c r="B22" s="20" t="s">
        <v>175</v>
      </c>
      <c r="C22" s="20" t="s">
        <v>68</v>
      </c>
      <c r="D22" s="22">
        <v>360</v>
      </c>
      <c r="E22" s="36"/>
      <c r="F22" s="7" t="s">
        <v>176</v>
      </c>
      <c r="G22" s="182"/>
      <c r="H22" s="183"/>
    </row>
    <row r="23" spans="1:8">
      <c r="A23" s="20" t="s">
        <v>114</v>
      </c>
      <c r="B23" s="20" t="s">
        <v>175</v>
      </c>
      <c r="C23" s="20" t="s">
        <v>70</v>
      </c>
      <c r="D23" s="22">
        <v>550</v>
      </c>
      <c r="E23" s="36"/>
      <c r="F23" s="7" t="s">
        <v>177</v>
      </c>
      <c r="G23" s="174"/>
      <c r="H23" s="175"/>
    </row>
    <row r="24" spans="1:8">
      <c r="A24" s="20" t="s">
        <v>114</v>
      </c>
      <c r="B24" s="20" t="s">
        <v>175</v>
      </c>
      <c r="C24" s="20" t="s">
        <v>72</v>
      </c>
      <c r="D24" s="22">
        <v>510</v>
      </c>
      <c r="E24" s="36"/>
      <c r="F24" s="7" t="s">
        <v>178</v>
      </c>
      <c r="G24" s="174"/>
      <c r="H24" s="175"/>
    </row>
    <row r="25" spans="1:8">
      <c r="A25" s="20" t="s">
        <v>114</v>
      </c>
      <c r="B25" s="20" t="s">
        <v>175</v>
      </c>
      <c r="C25" s="20" t="s">
        <v>74</v>
      </c>
      <c r="D25" s="22">
        <v>300</v>
      </c>
      <c r="E25" s="36"/>
      <c r="F25" s="7" t="s">
        <v>179</v>
      </c>
      <c r="G25" s="174"/>
      <c r="H25" s="175"/>
    </row>
    <row r="26" spans="1:8">
      <c r="A26" s="20" t="s">
        <v>114</v>
      </c>
      <c r="B26" s="20" t="s">
        <v>175</v>
      </c>
      <c r="C26" s="20" t="s">
        <v>80</v>
      </c>
      <c r="D26" s="22">
        <v>450</v>
      </c>
      <c r="E26" s="36"/>
      <c r="F26" s="7" t="s">
        <v>180</v>
      </c>
      <c r="G26" s="174"/>
      <c r="H26" s="175"/>
    </row>
    <row r="27" spans="1:8">
      <c r="A27" s="20" t="s">
        <v>114</v>
      </c>
      <c r="B27" s="20" t="s">
        <v>175</v>
      </c>
      <c r="C27" s="20" t="s">
        <v>82</v>
      </c>
      <c r="D27" s="22">
        <v>470</v>
      </c>
      <c r="E27" s="36"/>
      <c r="F27" s="7" t="s">
        <v>181</v>
      </c>
      <c r="G27" s="174"/>
      <c r="H27" s="175"/>
    </row>
    <row r="28" spans="1:8">
      <c r="A28" s="20" t="s">
        <v>114</v>
      </c>
      <c r="B28" s="20" t="s">
        <v>175</v>
      </c>
      <c r="C28" s="20" t="s">
        <v>84</v>
      </c>
      <c r="D28" s="22">
        <v>330</v>
      </c>
      <c r="E28" s="36"/>
      <c r="F28" s="7" t="s">
        <v>182</v>
      </c>
      <c r="G28" s="174"/>
      <c r="H28" s="175"/>
    </row>
    <row r="29" spans="1:8">
      <c r="A29" s="20" t="s">
        <v>114</v>
      </c>
      <c r="B29" s="20" t="s">
        <v>175</v>
      </c>
      <c r="C29" s="20" t="s">
        <v>86</v>
      </c>
      <c r="D29" s="22">
        <v>340</v>
      </c>
      <c r="E29" s="36"/>
      <c r="F29" s="7" t="s">
        <v>183</v>
      </c>
      <c r="G29" s="174"/>
      <c r="H29" s="175"/>
    </row>
    <row r="30" spans="1:8">
      <c r="A30" s="20" t="s">
        <v>114</v>
      </c>
      <c r="B30" s="20" t="s">
        <v>175</v>
      </c>
      <c r="C30" s="20" t="s">
        <v>88</v>
      </c>
      <c r="D30" s="22">
        <v>310</v>
      </c>
      <c r="E30" s="36"/>
      <c r="F30" s="7" t="s">
        <v>184</v>
      </c>
      <c r="G30" s="174"/>
      <c r="H30" s="175"/>
    </row>
    <row r="31" spans="1:8">
      <c r="A31" s="20" t="s">
        <v>114</v>
      </c>
      <c r="B31" s="20" t="s">
        <v>175</v>
      </c>
      <c r="C31" s="20" t="s">
        <v>90</v>
      </c>
      <c r="D31" s="22">
        <v>340</v>
      </c>
      <c r="E31" s="36"/>
      <c r="F31" s="7" t="s">
        <v>185</v>
      </c>
      <c r="G31" s="174"/>
      <c r="H31" s="175"/>
    </row>
    <row r="32" spans="1:8">
      <c r="A32" s="20" t="s">
        <v>114</v>
      </c>
      <c r="B32" s="20" t="s">
        <v>175</v>
      </c>
      <c r="C32" s="20" t="s">
        <v>66</v>
      </c>
      <c r="D32" s="22">
        <v>360</v>
      </c>
      <c r="E32" s="36"/>
      <c r="F32" s="7" t="s">
        <v>186</v>
      </c>
      <c r="G32" s="174"/>
      <c r="H32" s="175"/>
    </row>
    <row r="33" spans="1:8">
      <c r="A33" s="20" t="s">
        <v>114</v>
      </c>
      <c r="B33" s="20" t="s">
        <v>175</v>
      </c>
      <c r="C33" s="20" t="s">
        <v>114</v>
      </c>
      <c r="D33" s="22">
        <v>850</v>
      </c>
      <c r="E33" s="36"/>
      <c r="F33" s="7" t="s">
        <v>187</v>
      </c>
      <c r="G33" s="174"/>
      <c r="H33" s="175"/>
    </row>
    <row r="34" spans="1:8">
      <c r="A34" s="20" t="s">
        <v>114</v>
      </c>
      <c r="B34" s="20" t="s">
        <v>175</v>
      </c>
      <c r="C34" s="20" t="s">
        <v>188</v>
      </c>
      <c r="D34" s="22">
        <v>540</v>
      </c>
      <c r="E34" s="36"/>
      <c r="F34" s="7" t="s">
        <v>189</v>
      </c>
      <c r="G34" s="174"/>
      <c r="H34" s="175"/>
    </row>
    <row r="35" spans="1:8">
      <c r="A35" s="44" t="s">
        <v>114</v>
      </c>
      <c r="B35" s="44" t="s">
        <v>175</v>
      </c>
      <c r="C35" s="44" t="s">
        <v>190</v>
      </c>
      <c r="D35" s="45">
        <v>250</v>
      </c>
      <c r="E35" s="46"/>
      <c r="F35" s="47" t="s">
        <v>191</v>
      </c>
      <c r="G35" s="176"/>
      <c r="H35" s="177"/>
    </row>
    <row r="36" spans="1:8">
      <c r="A36" s="157" t="s">
        <v>43</v>
      </c>
      <c r="B36" s="158"/>
      <c r="C36" s="159"/>
      <c r="D36" s="25">
        <f>SUM(D22:D35)</f>
        <v>5960</v>
      </c>
      <c r="E36" s="26">
        <f>SUM(E22:E35)</f>
        <v>0</v>
      </c>
      <c r="F36" s="9"/>
      <c r="G36" s="178"/>
      <c r="H36" s="179"/>
    </row>
    <row r="37" spans="1:8">
      <c r="A37" s="160" t="s">
        <v>192</v>
      </c>
      <c r="B37" s="161"/>
      <c r="C37" s="162"/>
      <c r="D37" s="18"/>
      <c r="E37" s="19"/>
      <c r="F37" s="19"/>
      <c r="G37" s="19"/>
      <c r="H37" s="19"/>
    </row>
    <row r="38" spans="1:8">
      <c r="A38" s="163" t="s">
        <v>38</v>
      </c>
      <c r="B38" s="164"/>
      <c r="C38" s="165"/>
      <c r="D38" s="5" t="s">
        <v>39</v>
      </c>
      <c r="E38" s="6" t="s">
        <v>40</v>
      </c>
      <c r="F38" s="6" t="s">
        <v>41</v>
      </c>
      <c r="G38" s="180" t="s">
        <v>22</v>
      </c>
      <c r="H38" s="181"/>
    </row>
    <row r="39" spans="1:8">
      <c r="A39" s="20" t="s">
        <v>114</v>
      </c>
      <c r="B39" s="20" t="s">
        <v>193</v>
      </c>
      <c r="C39" s="20" t="s">
        <v>68</v>
      </c>
      <c r="D39" s="22">
        <v>440</v>
      </c>
      <c r="E39" s="36"/>
      <c r="F39" s="7" t="s">
        <v>194</v>
      </c>
      <c r="G39" s="182"/>
      <c r="H39" s="183"/>
    </row>
    <row r="40" spans="1:8">
      <c r="A40" s="20" t="s">
        <v>114</v>
      </c>
      <c r="B40" s="20" t="s">
        <v>193</v>
      </c>
      <c r="C40" s="20" t="s">
        <v>70</v>
      </c>
      <c r="D40" s="22">
        <v>290</v>
      </c>
      <c r="E40" s="36"/>
      <c r="F40" s="7" t="s">
        <v>195</v>
      </c>
      <c r="G40" s="174"/>
      <c r="H40" s="175"/>
    </row>
    <row r="41" spans="1:8">
      <c r="A41" s="20" t="s">
        <v>114</v>
      </c>
      <c r="B41" s="20" t="s">
        <v>193</v>
      </c>
      <c r="C41" s="20" t="s">
        <v>72</v>
      </c>
      <c r="D41" s="22">
        <v>360</v>
      </c>
      <c r="E41" s="36"/>
      <c r="F41" s="7" t="s">
        <v>196</v>
      </c>
      <c r="G41" s="174"/>
      <c r="H41" s="175"/>
    </row>
    <row r="42" spans="1:8">
      <c r="A42" s="20" t="s">
        <v>114</v>
      </c>
      <c r="B42" s="20" t="s">
        <v>193</v>
      </c>
      <c r="C42" s="20" t="s">
        <v>74</v>
      </c>
      <c r="D42" s="22">
        <v>410</v>
      </c>
      <c r="E42" s="36"/>
      <c r="F42" s="7" t="s">
        <v>197</v>
      </c>
      <c r="G42" s="174"/>
      <c r="H42" s="175"/>
    </row>
    <row r="43" spans="1:8">
      <c r="A43" s="20" t="s">
        <v>114</v>
      </c>
      <c r="B43" s="20" t="s">
        <v>193</v>
      </c>
      <c r="C43" s="20" t="s">
        <v>80</v>
      </c>
      <c r="D43" s="22">
        <v>260</v>
      </c>
      <c r="E43" s="36"/>
      <c r="F43" s="7" t="s">
        <v>198</v>
      </c>
      <c r="G43" s="174"/>
      <c r="H43" s="175"/>
    </row>
    <row r="44" spans="1:8">
      <c r="A44" s="20" t="s">
        <v>114</v>
      </c>
      <c r="B44" s="20" t="s">
        <v>193</v>
      </c>
      <c r="C44" s="20" t="s">
        <v>82</v>
      </c>
      <c r="D44" s="22">
        <v>320</v>
      </c>
      <c r="E44" s="36"/>
      <c r="F44" s="7" t="s">
        <v>199</v>
      </c>
      <c r="G44" s="174"/>
      <c r="H44" s="175"/>
    </row>
    <row r="45" spans="1:8">
      <c r="A45" s="44" t="s">
        <v>114</v>
      </c>
      <c r="B45" s="44" t="s">
        <v>193</v>
      </c>
      <c r="C45" s="44" t="s">
        <v>84</v>
      </c>
      <c r="D45" s="45">
        <v>410</v>
      </c>
      <c r="E45" s="46"/>
      <c r="F45" s="47" t="s">
        <v>200</v>
      </c>
      <c r="G45" s="176"/>
      <c r="H45" s="177"/>
    </row>
    <row r="46" spans="1:8">
      <c r="A46" s="157" t="s">
        <v>43</v>
      </c>
      <c r="B46" s="158"/>
      <c r="C46" s="159"/>
      <c r="D46" s="25">
        <f>SUM(D39:D45)</f>
        <v>2490</v>
      </c>
      <c r="E46" s="26">
        <f>SUM(E39:E45)</f>
        <v>0</v>
      </c>
      <c r="F46" s="9"/>
      <c r="G46" s="178"/>
      <c r="H46" s="179"/>
    </row>
    <row r="47" spans="1:8">
      <c r="A47" s="160" t="s">
        <v>201</v>
      </c>
      <c r="B47" s="161"/>
      <c r="C47" s="162"/>
      <c r="D47" s="18"/>
      <c r="E47" s="19"/>
      <c r="F47" s="19"/>
      <c r="G47" s="19"/>
      <c r="H47" s="19"/>
    </row>
    <row r="48" spans="1:8">
      <c r="A48" s="163" t="s">
        <v>38</v>
      </c>
      <c r="B48" s="164"/>
      <c r="C48" s="165"/>
      <c r="D48" s="5" t="s">
        <v>39</v>
      </c>
      <c r="E48" s="6" t="s">
        <v>40</v>
      </c>
      <c r="F48" s="6" t="s">
        <v>41</v>
      </c>
      <c r="G48" s="180" t="s">
        <v>22</v>
      </c>
      <c r="H48" s="181"/>
    </row>
    <row r="49" spans="1:8">
      <c r="A49" s="20" t="s">
        <v>114</v>
      </c>
      <c r="B49" s="20" t="s">
        <v>202</v>
      </c>
      <c r="C49" s="20" t="s">
        <v>68</v>
      </c>
      <c r="D49" s="22">
        <v>280</v>
      </c>
      <c r="E49" s="36"/>
      <c r="F49" s="7" t="s">
        <v>203</v>
      </c>
      <c r="G49" s="182"/>
      <c r="H49" s="183"/>
    </row>
    <row r="50" spans="1:8">
      <c r="A50" s="20" t="s">
        <v>114</v>
      </c>
      <c r="B50" s="20" t="s">
        <v>202</v>
      </c>
      <c r="C50" s="20" t="s">
        <v>70</v>
      </c>
      <c r="D50" s="22">
        <v>290</v>
      </c>
      <c r="E50" s="36"/>
      <c r="F50" s="7" t="s">
        <v>204</v>
      </c>
      <c r="G50" s="174"/>
      <c r="H50" s="175"/>
    </row>
    <row r="51" spans="1:8">
      <c r="A51" s="20" t="s">
        <v>114</v>
      </c>
      <c r="B51" s="20" t="s">
        <v>202</v>
      </c>
      <c r="C51" s="20" t="s">
        <v>72</v>
      </c>
      <c r="D51" s="22">
        <v>270</v>
      </c>
      <c r="E51" s="36"/>
      <c r="F51" s="7" t="s">
        <v>205</v>
      </c>
      <c r="G51" s="174"/>
      <c r="H51" s="175"/>
    </row>
    <row r="52" spans="1:8">
      <c r="A52" s="20" t="s">
        <v>114</v>
      </c>
      <c r="B52" s="20" t="s">
        <v>202</v>
      </c>
      <c r="C52" s="20" t="s">
        <v>74</v>
      </c>
      <c r="D52" s="22">
        <v>310</v>
      </c>
      <c r="E52" s="36"/>
      <c r="F52" s="7" t="s">
        <v>206</v>
      </c>
      <c r="G52" s="174"/>
      <c r="H52" s="175"/>
    </row>
    <row r="53" spans="1:8">
      <c r="A53" s="20" t="s">
        <v>114</v>
      </c>
      <c r="B53" s="20" t="s">
        <v>202</v>
      </c>
      <c r="C53" s="20" t="s">
        <v>80</v>
      </c>
      <c r="D53" s="22">
        <v>280</v>
      </c>
      <c r="E53" s="36"/>
      <c r="F53" s="7" t="s">
        <v>207</v>
      </c>
      <c r="G53" s="174"/>
      <c r="H53" s="175"/>
    </row>
    <row r="54" spans="1:8">
      <c r="A54" s="20" t="s">
        <v>114</v>
      </c>
      <c r="B54" s="20" t="s">
        <v>202</v>
      </c>
      <c r="C54" s="20" t="s">
        <v>82</v>
      </c>
      <c r="D54" s="22">
        <v>340</v>
      </c>
      <c r="E54" s="36"/>
      <c r="F54" s="7" t="s">
        <v>208</v>
      </c>
      <c r="G54" s="174"/>
      <c r="H54" s="175"/>
    </row>
    <row r="55" spans="1:8">
      <c r="A55" s="44" t="s">
        <v>114</v>
      </c>
      <c r="B55" s="44" t="s">
        <v>202</v>
      </c>
      <c r="C55" s="44" t="s">
        <v>84</v>
      </c>
      <c r="D55" s="45">
        <v>520</v>
      </c>
      <c r="E55" s="46"/>
      <c r="F55" s="47" t="s">
        <v>209</v>
      </c>
      <c r="G55" s="176"/>
      <c r="H55" s="177"/>
    </row>
    <row r="56" spans="1:8">
      <c r="A56" s="157" t="s">
        <v>43</v>
      </c>
      <c r="B56" s="158"/>
      <c r="C56" s="159"/>
      <c r="D56" s="25">
        <f>SUM(D49:D55)</f>
        <v>2290</v>
      </c>
      <c r="E56" s="26">
        <f>SUM(E49:E55)</f>
        <v>0</v>
      </c>
      <c r="F56" s="9"/>
      <c r="G56" s="178"/>
      <c r="H56" s="179"/>
    </row>
    <row r="57" spans="1:8">
      <c r="A57" s="160" t="s">
        <v>210</v>
      </c>
      <c r="B57" s="161"/>
      <c r="C57" s="162"/>
      <c r="D57" s="18"/>
      <c r="E57" s="19"/>
      <c r="F57" s="19"/>
      <c r="G57" s="19"/>
      <c r="H57" s="19"/>
    </row>
    <row r="58" spans="1:8">
      <c r="A58" s="163" t="s">
        <v>38</v>
      </c>
      <c r="B58" s="164"/>
      <c r="C58" s="165"/>
      <c r="D58" s="5" t="s">
        <v>39</v>
      </c>
      <c r="E58" s="6" t="s">
        <v>40</v>
      </c>
      <c r="F58" s="6" t="s">
        <v>41</v>
      </c>
      <c r="G58" s="180" t="s">
        <v>22</v>
      </c>
      <c r="H58" s="181"/>
    </row>
    <row r="59" spans="1:8">
      <c r="A59" s="20" t="s">
        <v>114</v>
      </c>
      <c r="B59" s="20" t="s">
        <v>211</v>
      </c>
      <c r="C59" s="20" t="s">
        <v>70</v>
      </c>
      <c r="D59" s="22">
        <v>360</v>
      </c>
      <c r="E59" s="36"/>
      <c r="F59" s="7" t="s">
        <v>212</v>
      </c>
      <c r="G59" s="182"/>
      <c r="H59" s="183"/>
    </row>
    <row r="60" spans="1:8">
      <c r="A60" s="20" t="s">
        <v>114</v>
      </c>
      <c r="B60" s="20" t="s">
        <v>211</v>
      </c>
      <c r="C60" s="20" t="s">
        <v>72</v>
      </c>
      <c r="D60" s="22">
        <v>330</v>
      </c>
      <c r="E60" s="36"/>
      <c r="F60" s="7" t="s">
        <v>213</v>
      </c>
      <c r="G60" s="174"/>
      <c r="H60" s="175"/>
    </row>
    <row r="61" spans="1:8">
      <c r="A61" s="20" t="s">
        <v>114</v>
      </c>
      <c r="B61" s="20" t="s">
        <v>211</v>
      </c>
      <c r="C61" s="20" t="s">
        <v>80</v>
      </c>
      <c r="D61" s="22">
        <v>580</v>
      </c>
      <c r="E61" s="36"/>
      <c r="F61" s="7" t="s">
        <v>214</v>
      </c>
      <c r="G61" s="174"/>
      <c r="H61" s="175"/>
    </row>
    <row r="62" spans="1:8">
      <c r="A62" s="20" t="s">
        <v>114</v>
      </c>
      <c r="B62" s="20" t="s">
        <v>211</v>
      </c>
      <c r="C62" s="20" t="s">
        <v>82</v>
      </c>
      <c r="D62" s="22">
        <v>350</v>
      </c>
      <c r="E62" s="36"/>
      <c r="F62" s="7" t="s">
        <v>215</v>
      </c>
      <c r="G62" s="174"/>
      <c r="H62" s="175"/>
    </row>
    <row r="63" spans="1:8">
      <c r="A63" s="20" t="s">
        <v>114</v>
      </c>
      <c r="B63" s="20" t="s">
        <v>211</v>
      </c>
      <c r="C63" s="20" t="s">
        <v>84</v>
      </c>
      <c r="D63" s="22">
        <v>410</v>
      </c>
      <c r="E63" s="36"/>
      <c r="F63" s="7" t="s">
        <v>216</v>
      </c>
      <c r="G63" s="174"/>
      <c r="H63" s="175"/>
    </row>
    <row r="64" spans="1:8">
      <c r="A64" s="20" t="s">
        <v>114</v>
      </c>
      <c r="B64" s="20" t="s">
        <v>211</v>
      </c>
      <c r="C64" s="20" t="s">
        <v>86</v>
      </c>
      <c r="D64" s="22">
        <v>290</v>
      </c>
      <c r="E64" s="36"/>
      <c r="F64" s="7" t="s">
        <v>217</v>
      </c>
      <c r="G64" s="174"/>
      <c r="H64" s="175"/>
    </row>
    <row r="65" spans="1:8">
      <c r="A65" s="20" t="s">
        <v>114</v>
      </c>
      <c r="B65" s="20" t="s">
        <v>211</v>
      </c>
      <c r="C65" s="20" t="s">
        <v>88</v>
      </c>
      <c r="D65" s="22">
        <v>240</v>
      </c>
      <c r="E65" s="36"/>
      <c r="F65" s="7" t="s">
        <v>218</v>
      </c>
      <c r="G65" s="174"/>
      <c r="H65" s="175"/>
    </row>
    <row r="66" spans="1:8">
      <c r="A66" s="20" t="s">
        <v>114</v>
      </c>
      <c r="B66" s="20" t="s">
        <v>211</v>
      </c>
      <c r="C66" s="20" t="s">
        <v>90</v>
      </c>
      <c r="D66" s="22">
        <v>290</v>
      </c>
      <c r="E66" s="36"/>
      <c r="F66" s="7" t="s">
        <v>219</v>
      </c>
      <c r="G66" s="174"/>
      <c r="H66" s="175"/>
    </row>
    <row r="67" spans="1:8">
      <c r="A67" s="44" t="s">
        <v>114</v>
      </c>
      <c r="B67" s="44" t="s">
        <v>211</v>
      </c>
      <c r="C67" s="44" t="s">
        <v>114</v>
      </c>
      <c r="D67" s="45">
        <v>550</v>
      </c>
      <c r="E67" s="46"/>
      <c r="F67" s="47" t="s">
        <v>220</v>
      </c>
      <c r="G67" s="176"/>
      <c r="H67" s="177"/>
    </row>
    <row r="68" spans="1:8">
      <c r="A68" s="157" t="s">
        <v>43</v>
      </c>
      <c r="B68" s="158"/>
      <c r="C68" s="159"/>
      <c r="D68" s="25">
        <f>SUM(D59:D67)</f>
        <v>3400</v>
      </c>
      <c r="E68" s="26">
        <f>SUM(E59:E67)</f>
        <v>0</v>
      </c>
      <c r="F68" s="9"/>
      <c r="G68" s="178"/>
      <c r="H68" s="179"/>
    </row>
    <row r="69" spans="1:8">
      <c r="A69" s="184" t="s">
        <v>160</v>
      </c>
      <c r="B69" s="185"/>
      <c r="C69" s="186"/>
      <c r="D69" s="39">
        <f>SUM(D19,D36,D46,D56,D68,)</f>
        <v>19110</v>
      </c>
      <c r="E69" s="39">
        <f>SUM(E19,E36,E46,E56,E68,)</f>
        <v>0</v>
      </c>
      <c r="F69" s="40"/>
      <c r="G69" s="37"/>
      <c r="H69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77">
    <mergeCell ref="G7:H7"/>
    <mergeCell ref="A69:C69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19:C19"/>
    <mergeCell ref="G19:H19"/>
    <mergeCell ref="A20:C20"/>
    <mergeCell ref="A21:C21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A36:C36"/>
    <mergeCell ref="G36:H36"/>
    <mergeCell ref="A37:C37"/>
    <mergeCell ref="A38:C38"/>
    <mergeCell ref="G38:H38"/>
    <mergeCell ref="G39:H39"/>
    <mergeCell ref="G40:H40"/>
    <mergeCell ref="G41:H41"/>
    <mergeCell ref="G42:H42"/>
    <mergeCell ref="G43:H43"/>
    <mergeCell ref="G44:H44"/>
    <mergeCell ref="G45:H45"/>
    <mergeCell ref="A46:C46"/>
    <mergeCell ref="G46:H46"/>
    <mergeCell ref="A47:C47"/>
    <mergeCell ref="A48:C48"/>
    <mergeCell ref="G48:H48"/>
    <mergeCell ref="G49:H49"/>
    <mergeCell ref="G50:H50"/>
    <mergeCell ref="G51:H51"/>
    <mergeCell ref="G52:H52"/>
    <mergeCell ref="G53:H53"/>
    <mergeCell ref="G54:H54"/>
    <mergeCell ref="G55:H55"/>
    <mergeCell ref="A56:C56"/>
    <mergeCell ref="G56:H56"/>
    <mergeCell ref="A57:C57"/>
    <mergeCell ref="A58:C58"/>
    <mergeCell ref="G58:H58"/>
    <mergeCell ref="G59:H59"/>
    <mergeCell ref="G60:H60"/>
    <mergeCell ref="G66:H66"/>
    <mergeCell ref="G67:H67"/>
    <mergeCell ref="A68:C68"/>
    <mergeCell ref="G68:H68"/>
    <mergeCell ref="G61:H61"/>
    <mergeCell ref="G62:H62"/>
    <mergeCell ref="G63:H63"/>
    <mergeCell ref="G64:H64"/>
    <mergeCell ref="G65:H65"/>
  </mergeCells>
  <phoneticPr fontId="3"/>
  <conditionalFormatting sqref="D1:E1048576">
    <cfRule type="expression" dxfId="5" priority="2">
      <formula>IF(ISNUMBER($D1), VALUE($D1)&lt;VALUE($E1),FALSE)</formula>
    </cfRule>
  </conditionalFormatting>
  <conditionalFormatting sqref="E1:E1048576">
    <cfRule type="expression" dxfId="4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F30E-3A39-4698-849E-CDB8E9BD2760}">
  <sheetPr>
    <pageSetUpPr fitToPage="1"/>
  </sheetPr>
  <dimension ref="A1:H61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221</v>
      </c>
      <c r="B1" s="42"/>
      <c r="C1" s="166" t="s">
        <v>46</v>
      </c>
      <c r="D1" s="167"/>
      <c r="E1" s="167"/>
      <c r="F1" s="168"/>
      <c r="G1" s="41" t="s">
        <v>34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45934</v>
      </c>
      <c r="C2" s="170"/>
      <c r="D2" s="3" t="s">
        <v>35</v>
      </c>
      <c r="E2" s="30">
        <f>IF(申込書!I6&lt;&gt;"",申込書!I6,"")</f>
        <v>45931</v>
      </c>
      <c r="F2" s="4" t="s">
        <v>7</v>
      </c>
      <c r="G2" s="3" t="s">
        <v>10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36</v>
      </c>
      <c r="E3" s="30">
        <f>IF(申込書!M6&lt;&gt;"",申込書!M6,"")</f>
        <v>45933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44</v>
      </c>
      <c r="E4" s="34">
        <f>E61</f>
        <v>0</v>
      </c>
      <c r="F4" s="12"/>
      <c r="G4" s="3" t="s">
        <v>45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222</v>
      </c>
      <c r="B6" s="161"/>
      <c r="C6" s="162"/>
      <c r="D6" s="18"/>
      <c r="E6" s="19"/>
      <c r="F6" s="19"/>
      <c r="G6" s="19"/>
      <c r="H6" s="19"/>
    </row>
    <row r="7" spans="1:8">
      <c r="A7" s="163" t="s">
        <v>38</v>
      </c>
      <c r="B7" s="164"/>
      <c r="C7" s="165"/>
      <c r="D7" s="5" t="s">
        <v>39</v>
      </c>
      <c r="E7" s="6" t="s">
        <v>40</v>
      </c>
      <c r="F7" s="6" t="s">
        <v>41</v>
      </c>
      <c r="G7" s="180" t="s">
        <v>22</v>
      </c>
      <c r="H7" s="181"/>
    </row>
    <row r="8" spans="1:8">
      <c r="A8" s="20" t="s">
        <v>188</v>
      </c>
      <c r="B8" s="20" t="s">
        <v>223</v>
      </c>
      <c r="C8" s="20" t="s">
        <v>70</v>
      </c>
      <c r="D8" s="22">
        <v>200</v>
      </c>
      <c r="E8" s="36"/>
      <c r="F8" s="7" t="s">
        <v>224</v>
      </c>
      <c r="G8" s="182"/>
      <c r="H8" s="183"/>
    </row>
    <row r="9" spans="1:8">
      <c r="A9" s="20" t="s">
        <v>188</v>
      </c>
      <c r="B9" s="20" t="s">
        <v>223</v>
      </c>
      <c r="C9" s="20" t="s">
        <v>72</v>
      </c>
      <c r="D9" s="22">
        <v>310</v>
      </c>
      <c r="E9" s="36"/>
      <c r="F9" s="7" t="s">
        <v>225</v>
      </c>
      <c r="G9" s="174"/>
      <c r="H9" s="175"/>
    </row>
    <row r="10" spans="1:8">
      <c r="A10" s="44" t="s">
        <v>188</v>
      </c>
      <c r="B10" s="44" t="s">
        <v>223</v>
      </c>
      <c r="C10" s="44" t="s">
        <v>74</v>
      </c>
      <c r="D10" s="45">
        <v>530</v>
      </c>
      <c r="E10" s="46"/>
      <c r="F10" s="47" t="s">
        <v>226</v>
      </c>
      <c r="G10" s="176"/>
      <c r="H10" s="177"/>
    </row>
    <row r="11" spans="1:8">
      <c r="A11" s="20" t="s">
        <v>188</v>
      </c>
      <c r="B11" s="20" t="s">
        <v>223</v>
      </c>
      <c r="C11" s="20" t="s">
        <v>82</v>
      </c>
      <c r="D11" s="22">
        <v>300</v>
      </c>
      <c r="E11" s="36"/>
      <c r="F11" s="7" t="s">
        <v>227</v>
      </c>
      <c r="G11" s="174"/>
      <c r="H11" s="175"/>
    </row>
    <row r="12" spans="1:8">
      <c r="A12" s="20" t="s">
        <v>188</v>
      </c>
      <c r="B12" s="20" t="s">
        <v>223</v>
      </c>
      <c r="C12" s="20" t="s">
        <v>84</v>
      </c>
      <c r="D12" s="22">
        <v>300</v>
      </c>
      <c r="E12" s="36"/>
      <c r="F12" s="7" t="s">
        <v>228</v>
      </c>
      <c r="G12" s="174"/>
      <c r="H12" s="175"/>
    </row>
    <row r="13" spans="1:8">
      <c r="A13" s="20" t="s">
        <v>188</v>
      </c>
      <c r="B13" s="20" t="s">
        <v>223</v>
      </c>
      <c r="C13" s="20" t="s">
        <v>86</v>
      </c>
      <c r="D13" s="22">
        <v>460</v>
      </c>
      <c r="E13" s="36"/>
      <c r="F13" s="7" t="s">
        <v>229</v>
      </c>
      <c r="G13" s="174"/>
      <c r="H13" s="175"/>
    </row>
    <row r="14" spans="1:8">
      <c r="A14" s="20" t="s">
        <v>188</v>
      </c>
      <c r="B14" s="20" t="s">
        <v>223</v>
      </c>
      <c r="C14" s="20" t="s">
        <v>88</v>
      </c>
      <c r="D14" s="22">
        <v>220</v>
      </c>
      <c r="E14" s="36"/>
      <c r="F14" s="7" t="s">
        <v>230</v>
      </c>
      <c r="G14" s="174"/>
      <c r="H14" s="175"/>
    </row>
    <row r="15" spans="1:8">
      <c r="A15" s="20" t="s">
        <v>188</v>
      </c>
      <c r="B15" s="20" t="s">
        <v>223</v>
      </c>
      <c r="C15" s="20" t="s">
        <v>90</v>
      </c>
      <c r="D15" s="22">
        <v>410</v>
      </c>
      <c r="E15" s="36"/>
      <c r="F15" s="7" t="s">
        <v>231</v>
      </c>
      <c r="G15" s="174"/>
      <c r="H15" s="175"/>
    </row>
    <row r="16" spans="1:8">
      <c r="A16" s="20" t="s">
        <v>188</v>
      </c>
      <c r="B16" s="20" t="s">
        <v>223</v>
      </c>
      <c r="C16" s="20" t="s">
        <v>66</v>
      </c>
      <c r="D16" s="22">
        <v>260</v>
      </c>
      <c r="E16" s="36"/>
      <c r="F16" s="7" t="s">
        <v>232</v>
      </c>
      <c r="G16" s="174"/>
      <c r="H16" s="175"/>
    </row>
    <row r="17" spans="1:8">
      <c r="A17" s="157" t="s">
        <v>43</v>
      </c>
      <c r="B17" s="158"/>
      <c r="C17" s="159"/>
      <c r="D17" s="25">
        <f>SUM(D8:D16)</f>
        <v>2990</v>
      </c>
      <c r="E17" s="26">
        <f>SUM(E8:E16)</f>
        <v>0</v>
      </c>
      <c r="F17" s="9"/>
      <c r="G17" s="178"/>
      <c r="H17" s="179"/>
    </row>
    <row r="18" spans="1:8">
      <c r="A18" s="160" t="s">
        <v>233</v>
      </c>
      <c r="B18" s="161"/>
      <c r="C18" s="162"/>
      <c r="D18" s="18"/>
      <c r="E18" s="19"/>
      <c r="F18" s="19"/>
      <c r="G18" s="19"/>
      <c r="H18" s="19"/>
    </row>
    <row r="19" spans="1:8">
      <c r="A19" s="163" t="s">
        <v>38</v>
      </c>
      <c r="B19" s="164"/>
      <c r="C19" s="165"/>
      <c r="D19" s="5" t="s">
        <v>39</v>
      </c>
      <c r="E19" s="6" t="s">
        <v>40</v>
      </c>
      <c r="F19" s="6" t="s">
        <v>41</v>
      </c>
      <c r="G19" s="180" t="s">
        <v>22</v>
      </c>
      <c r="H19" s="181"/>
    </row>
    <row r="20" spans="1:8">
      <c r="A20" s="20" t="s">
        <v>188</v>
      </c>
      <c r="B20" s="20" t="s">
        <v>234</v>
      </c>
      <c r="C20" s="20" t="s">
        <v>68</v>
      </c>
      <c r="D20" s="22">
        <v>380</v>
      </c>
      <c r="E20" s="36"/>
      <c r="F20" s="7" t="s">
        <v>235</v>
      </c>
      <c r="G20" s="182"/>
      <c r="H20" s="183"/>
    </row>
    <row r="21" spans="1:8">
      <c r="A21" s="20" t="s">
        <v>188</v>
      </c>
      <c r="B21" s="20" t="s">
        <v>234</v>
      </c>
      <c r="C21" s="20" t="s">
        <v>72</v>
      </c>
      <c r="D21" s="22">
        <v>360</v>
      </c>
      <c r="E21" s="36"/>
      <c r="F21" s="7" t="s">
        <v>236</v>
      </c>
      <c r="G21" s="174"/>
      <c r="H21" s="175"/>
    </row>
    <row r="22" spans="1:8">
      <c r="A22" s="20" t="s">
        <v>188</v>
      </c>
      <c r="B22" s="20" t="s">
        <v>234</v>
      </c>
      <c r="C22" s="20" t="s">
        <v>74</v>
      </c>
      <c r="D22" s="22">
        <v>290</v>
      </c>
      <c r="E22" s="36"/>
      <c r="F22" s="7" t="s">
        <v>237</v>
      </c>
      <c r="G22" s="174"/>
      <c r="H22" s="175"/>
    </row>
    <row r="23" spans="1:8">
      <c r="A23" s="20" t="s">
        <v>188</v>
      </c>
      <c r="B23" s="20" t="s">
        <v>234</v>
      </c>
      <c r="C23" s="20" t="s">
        <v>80</v>
      </c>
      <c r="D23" s="22">
        <v>430</v>
      </c>
      <c r="E23" s="36"/>
      <c r="F23" s="7" t="s">
        <v>238</v>
      </c>
      <c r="G23" s="174"/>
      <c r="H23" s="175"/>
    </row>
    <row r="24" spans="1:8">
      <c r="A24" s="20" t="s">
        <v>188</v>
      </c>
      <c r="B24" s="20" t="s">
        <v>234</v>
      </c>
      <c r="C24" s="20" t="s">
        <v>84</v>
      </c>
      <c r="D24" s="22">
        <v>370</v>
      </c>
      <c r="E24" s="36"/>
      <c r="F24" s="7" t="s">
        <v>239</v>
      </c>
      <c r="G24" s="174"/>
      <c r="H24" s="175"/>
    </row>
    <row r="25" spans="1:8">
      <c r="A25" s="20" t="s">
        <v>188</v>
      </c>
      <c r="B25" s="20" t="s">
        <v>234</v>
      </c>
      <c r="C25" s="20" t="s">
        <v>86</v>
      </c>
      <c r="D25" s="22">
        <v>350</v>
      </c>
      <c r="E25" s="36"/>
      <c r="F25" s="7" t="s">
        <v>240</v>
      </c>
      <c r="G25" s="174"/>
      <c r="H25" s="175"/>
    </row>
    <row r="26" spans="1:8">
      <c r="A26" s="20" t="s">
        <v>188</v>
      </c>
      <c r="B26" s="20" t="s">
        <v>234</v>
      </c>
      <c r="C26" s="20" t="s">
        <v>90</v>
      </c>
      <c r="D26" s="22">
        <v>480</v>
      </c>
      <c r="E26" s="36"/>
      <c r="F26" s="7" t="s">
        <v>241</v>
      </c>
      <c r="G26" s="174"/>
      <c r="H26" s="175"/>
    </row>
    <row r="27" spans="1:8">
      <c r="A27" s="20" t="s">
        <v>188</v>
      </c>
      <c r="B27" s="20" t="s">
        <v>234</v>
      </c>
      <c r="C27" s="20" t="s">
        <v>66</v>
      </c>
      <c r="D27" s="22">
        <v>370</v>
      </c>
      <c r="E27" s="36"/>
      <c r="F27" s="7" t="s">
        <v>242</v>
      </c>
      <c r="G27" s="174"/>
      <c r="H27" s="175"/>
    </row>
    <row r="28" spans="1:8">
      <c r="A28" s="44" t="s">
        <v>188</v>
      </c>
      <c r="B28" s="44" t="s">
        <v>234</v>
      </c>
      <c r="C28" s="44" t="s">
        <v>114</v>
      </c>
      <c r="D28" s="45">
        <v>380</v>
      </c>
      <c r="E28" s="46"/>
      <c r="F28" s="47" t="s">
        <v>243</v>
      </c>
      <c r="G28" s="176"/>
      <c r="H28" s="177"/>
    </row>
    <row r="29" spans="1:8">
      <c r="A29" s="157" t="s">
        <v>43</v>
      </c>
      <c r="B29" s="158"/>
      <c r="C29" s="159"/>
      <c r="D29" s="25">
        <f>SUM(D20:D28)</f>
        <v>3410</v>
      </c>
      <c r="E29" s="26">
        <f>SUM(E20:E28)</f>
        <v>0</v>
      </c>
      <c r="F29" s="9"/>
      <c r="G29" s="178"/>
      <c r="H29" s="179"/>
    </row>
    <row r="30" spans="1:8">
      <c r="A30" s="160" t="s">
        <v>244</v>
      </c>
      <c r="B30" s="161"/>
      <c r="C30" s="162"/>
      <c r="D30" s="18"/>
      <c r="E30" s="19"/>
      <c r="F30" s="19"/>
      <c r="G30" s="19"/>
      <c r="H30" s="19"/>
    </row>
    <row r="31" spans="1:8">
      <c r="A31" s="163" t="s">
        <v>38</v>
      </c>
      <c r="B31" s="164"/>
      <c r="C31" s="165"/>
      <c r="D31" s="5" t="s">
        <v>39</v>
      </c>
      <c r="E31" s="6" t="s">
        <v>40</v>
      </c>
      <c r="F31" s="6" t="s">
        <v>41</v>
      </c>
      <c r="G31" s="180" t="s">
        <v>22</v>
      </c>
      <c r="H31" s="181"/>
    </row>
    <row r="32" spans="1:8">
      <c r="A32" s="20" t="s">
        <v>188</v>
      </c>
      <c r="B32" s="20" t="s">
        <v>245</v>
      </c>
      <c r="C32" s="20" t="s">
        <v>68</v>
      </c>
      <c r="D32" s="22">
        <v>740</v>
      </c>
      <c r="E32" s="36"/>
      <c r="F32" s="7" t="s">
        <v>246</v>
      </c>
      <c r="G32" s="182"/>
      <c r="H32" s="183"/>
    </row>
    <row r="33" spans="1:8">
      <c r="A33" s="20" t="s">
        <v>188</v>
      </c>
      <c r="B33" s="20" t="s">
        <v>245</v>
      </c>
      <c r="C33" s="20" t="s">
        <v>70</v>
      </c>
      <c r="D33" s="22">
        <v>460</v>
      </c>
      <c r="E33" s="36"/>
      <c r="F33" s="7" t="s">
        <v>247</v>
      </c>
      <c r="G33" s="174"/>
      <c r="H33" s="175"/>
    </row>
    <row r="34" spans="1:8">
      <c r="A34" s="20" t="s">
        <v>188</v>
      </c>
      <c r="B34" s="20" t="s">
        <v>245</v>
      </c>
      <c r="C34" s="20" t="s">
        <v>72</v>
      </c>
      <c r="D34" s="22">
        <v>340</v>
      </c>
      <c r="E34" s="36"/>
      <c r="F34" s="7" t="s">
        <v>248</v>
      </c>
      <c r="G34" s="174"/>
      <c r="H34" s="175"/>
    </row>
    <row r="35" spans="1:8">
      <c r="A35" s="20" t="s">
        <v>188</v>
      </c>
      <c r="B35" s="20" t="s">
        <v>245</v>
      </c>
      <c r="C35" s="20" t="s">
        <v>74</v>
      </c>
      <c r="D35" s="22">
        <v>430</v>
      </c>
      <c r="E35" s="36"/>
      <c r="F35" s="7" t="s">
        <v>249</v>
      </c>
      <c r="G35" s="174"/>
      <c r="H35" s="175"/>
    </row>
    <row r="36" spans="1:8">
      <c r="A36" s="20" t="s">
        <v>188</v>
      </c>
      <c r="B36" s="20" t="s">
        <v>245</v>
      </c>
      <c r="C36" s="20" t="s">
        <v>80</v>
      </c>
      <c r="D36" s="22">
        <v>350</v>
      </c>
      <c r="E36" s="36"/>
      <c r="F36" s="7" t="s">
        <v>250</v>
      </c>
      <c r="G36" s="174"/>
      <c r="H36" s="175"/>
    </row>
    <row r="37" spans="1:8">
      <c r="A37" s="20" t="s">
        <v>188</v>
      </c>
      <c r="B37" s="20" t="s">
        <v>245</v>
      </c>
      <c r="C37" s="20" t="s">
        <v>82</v>
      </c>
      <c r="D37" s="22">
        <v>360</v>
      </c>
      <c r="E37" s="36"/>
      <c r="F37" s="7" t="s">
        <v>251</v>
      </c>
      <c r="G37" s="174"/>
      <c r="H37" s="175"/>
    </row>
    <row r="38" spans="1:8">
      <c r="A38" s="44" t="s">
        <v>188</v>
      </c>
      <c r="B38" s="44" t="s">
        <v>245</v>
      </c>
      <c r="C38" s="44" t="s">
        <v>84</v>
      </c>
      <c r="D38" s="45">
        <v>260</v>
      </c>
      <c r="E38" s="46"/>
      <c r="F38" s="47" t="s">
        <v>252</v>
      </c>
      <c r="G38" s="176"/>
      <c r="H38" s="177"/>
    </row>
    <row r="39" spans="1:8">
      <c r="A39" s="157" t="s">
        <v>43</v>
      </c>
      <c r="B39" s="158"/>
      <c r="C39" s="159"/>
      <c r="D39" s="25">
        <f>SUM(D32:D38)</f>
        <v>2940</v>
      </c>
      <c r="E39" s="26">
        <f>SUM(E32:E38)</f>
        <v>0</v>
      </c>
      <c r="F39" s="9"/>
      <c r="G39" s="178"/>
      <c r="H39" s="179"/>
    </row>
    <row r="40" spans="1:8">
      <c r="A40" s="160" t="s">
        <v>253</v>
      </c>
      <c r="B40" s="161"/>
      <c r="C40" s="162"/>
      <c r="D40" s="18"/>
      <c r="E40" s="19"/>
      <c r="F40" s="19"/>
      <c r="G40" s="19"/>
      <c r="H40" s="19"/>
    </row>
    <row r="41" spans="1:8">
      <c r="A41" s="163" t="s">
        <v>38</v>
      </c>
      <c r="B41" s="164"/>
      <c r="C41" s="165"/>
      <c r="D41" s="5" t="s">
        <v>39</v>
      </c>
      <c r="E41" s="6" t="s">
        <v>40</v>
      </c>
      <c r="F41" s="6" t="s">
        <v>41</v>
      </c>
      <c r="G41" s="180" t="s">
        <v>22</v>
      </c>
      <c r="H41" s="181"/>
    </row>
    <row r="42" spans="1:8">
      <c r="A42" s="20" t="s">
        <v>188</v>
      </c>
      <c r="B42" s="20" t="s">
        <v>254</v>
      </c>
      <c r="C42" s="20" t="s">
        <v>70</v>
      </c>
      <c r="D42" s="22">
        <v>350</v>
      </c>
      <c r="E42" s="36"/>
      <c r="F42" s="7" t="s">
        <v>255</v>
      </c>
      <c r="G42" s="182"/>
      <c r="H42" s="183"/>
    </row>
    <row r="43" spans="1:8">
      <c r="A43" s="20" t="s">
        <v>188</v>
      </c>
      <c r="B43" s="20" t="s">
        <v>254</v>
      </c>
      <c r="C43" s="20" t="s">
        <v>72</v>
      </c>
      <c r="D43" s="22">
        <v>240</v>
      </c>
      <c r="E43" s="36"/>
      <c r="F43" s="7" t="s">
        <v>168</v>
      </c>
      <c r="G43" s="174"/>
      <c r="H43" s="175"/>
    </row>
    <row r="44" spans="1:8">
      <c r="A44" s="20" t="s">
        <v>188</v>
      </c>
      <c r="B44" s="20" t="s">
        <v>254</v>
      </c>
      <c r="C44" s="20" t="s">
        <v>80</v>
      </c>
      <c r="D44" s="22">
        <v>240</v>
      </c>
      <c r="E44" s="36"/>
      <c r="F44" s="7" t="s">
        <v>169</v>
      </c>
      <c r="G44" s="174"/>
      <c r="H44" s="175"/>
    </row>
    <row r="45" spans="1:8">
      <c r="A45" s="20" t="s">
        <v>188</v>
      </c>
      <c r="B45" s="20" t="s">
        <v>254</v>
      </c>
      <c r="C45" s="20" t="s">
        <v>82</v>
      </c>
      <c r="D45" s="22">
        <v>240</v>
      </c>
      <c r="E45" s="36"/>
      <c r="F45" s="7" t="s">
        <v>170</v>
      </c>
      <c r="G45" s="174"/>
      <c r="H45" s="175"/>
    </row>
    <row r="46" spans="1:8">
      <c r="A46" s="44" t="s">
        <v>188</v>
      </c>
      <c r="B46" s="44" t="s">
        <v>254</v>
      </c>
      <c r="C46" s="44" t="s">
        <v>86</v>
      </c>
      <c r="D46" s="45">
        <v>530</v>
      </c>
      <c r="E46" s="46"/>
      <c r="F46" s="47" t="s">
        <v>256</v>
      </c>
      <c r="G46" s="176"/>
      <c r="H46" s="177"/>
    </row>
    <row r="47" spans="1:8">
      <c r="A47" s="157" t="s">
        <v>43</v>
      </c>
      <c r="B47" s="158"/>
      <c r="C47" s="159"/>
      <c r="D47" s="25">
        <f>SUM(D42:D46)</f>
        <v>1600</v>
      </c>
      <c r="E47" s="26">
        <f>SUM(E42:E46)</f>
        <v>0</v>
      </c>
      <c r="F47" s="9"/>
      <c r="G47" s="178"/>
      <c r="H47" s="179"/>
    </row>
    <row r="48" spans="1:8">
      <c r="A48" s="160" t="s">
        <v>257</v>
      </c>
      <c r="B48" s="161"/>
      <c r="C48" s="162"/>
      <c r="D48" s="18"/>
      <c r="E48" s="19"/>
      <c r="F48" s="19"/>
      <c r="G48" s="19"/>
      <c r="H48" s="19"/>
    </row>
    <row r="49" spans="1:8">
      <c r="A49" s="163" t="s">
        <v>38</v>
      </c>
      <c r="B49" s="164"/>
      <c r="C49" s="165"/>
      <c r="D49" s="5" t="s">
        <v>39</v>
      </c>
      <c r="E49" s="6" t="s">
        <v>40</v>
      </c>
      <c r="F49" s="6" t="s">
        <v>41</v>
      </c>
      <c r="G49" s="180" t="s">
        <v>22</v>
      </c>
      <c r="H49" s="181"/>
    </row>
    <row r="50" spans="1:8">
      <c r="A50" s="20" t="s">
        <v>188</v>
      </c>
      <c r="B50" s="20" t="s">
        <v>258</v>
      </c>
      <c r="C50" s="20" t="s">
        <v>68</v>
      </c>
      <c r="D50" s="22">
        <v>410</v>
      </c>
      <c r="E50" s="36"/>
      <c r="F50" s="7" t="s">
        <v>259</v>
      </c>
      <c r="G50" s="182"/>
      <c r="H50" s="183"/>
    </row>
    <row r="51" spans="1:8">
      <c r="A51" s="20" t="s">
        <v>188</v>
      </c>
      <c r="B51" s="20" t="s">
        <v>258</v>
      </c>
      <c r="C51" s="20" t="s">
        <v>70</v>
      </c>
      <c r="D51" s="22">
        <v>510</v>
      </c>
      <c r="E51" s="36"/>
      <c r="F51" s="7" t="s">
        <v>260</v>
      </c>
      <c r="G51" s="174"/>
      <c r="H51" s="175"/>
    </row>
    <row r="52" spans="1:8">
      <c r="A52" s="20" t="s">
        <v>188</v>
      </c>
      <c r="B52" s="20" t="s">
        <v>258</v>
      </c>
      <c r="C52" s="20" t="s">
        <v>72</v>
      </c>
      <c r="D52" s="22">
        <v>270</v>
      </c>
      <c r="E52" s="36"/>
      <c r="F52" s="7" t="s">
        <v>261</v>
      </c>
      <c r="G52" s="174"/>
      <c r="H52" s="175"/>
    </row>
    <row r="53" spans="1:8">
      <c r="A53" s="20" t="s">
        <v>188</v>
      </c>
      <c r="B53" s="20" t="s">
        <v>258</v>
      </c>
      <c r="C53" s="20" t="s">
        <v>74</v>
      </c>
      <c r="D53" s="22">
        <v>780</v>
      </c>
      <c r="E53" s="36"/>
      <c r="F53" s="7" t="s">
        <v>262</v>
      </c>
      <c r="G53" s="174"/>
      <c r="H53" s="175"/>
    </row>
    <row r="54" spans="1:8">
      <c r="A54" s="20" t="s">
        <v>188</v>
      </c>
      <c r="B54" s="20" t="s">
        <v>258</v>
      </c>
      <c r="C54" s="20" t="s">
        <v>80</v>
      </c>
      <c r="D54" s="22">
        <v>520</v>
      </c>
      <c r="E54" s="36"/>
      <c r="F54" s="7" t="s">
        <v>263</v>
      </c>
      <c r="G54" s="174"/>
      <c r="H54" s="175"/>
    </row>
    <row r="55" spans="1:8">
      <c r="A55" s="20" t="s">
        <v>188</v>
      </c>
      <c r="B55" s="20" t="s">
        <v>258</v>
      </c>
      <c r="C55" s="20" t="s">
        <v>84</v>
      </c>
      <c r="D55" s="22">
        <v>390</v>
      </c>
      <c r="E55" s="36"/>
      <c r="F55" s="7" t="s">
        <v>264</v>
      </c>
      <c r="G55" s="174"/>
      <c r="H55" s="175"/>
    </row>
    <row r="56" spans="1:8">
      <c r="A56" s="20" t="s">
        <v>188</v>
      </c>
      <c r="B56" s="20" t="s">
        <v>258</v>
      </c>
      <c r="C56" s="20" t="s">
        <v>86</v>
      </c>
      <c r="D56" s="22">
        <v>410</v>
      </c>
      <c r="E56" s="36"/>
      <c r="F56" s="7" t="s">
        <v>265</v>
      </c>
      <c r="G56" s="174"/>
      <c r="H56" s="175"/>
    </row>
    <row r="57" spans="1:8">
      <c r="A57" s="20" t="s">
        <v>188</v>
      </c>
      <c r="B57" s="20" t="s">
        <v>258</v>
      </c>
      <c r="C57" s="20" t="s">
        <v>88</v>
      </c>
      <c r="D57" s="22">
        <v>590</v>
      </c>
      <c r="E57" s="36"/>
      <c r="F57" s="7" t="s">
        <v>266</v>
      </c>
      <c r="G57" s="174"/>
      <c r="H57" s="175"/>
    </row>
    <row r="58" spans="1:8">
      <c r="A58" s="20" t="s">
        <v>188</v>
      </c>
      <c r="B58" s="20" t="s">
        <v>258</v>
      </c>
      <c r="C58" s="20" t="s">
        <v>90</v>
      </c>
      <c r="D58" s="22">
        <v>390</v>
      </c>
      <c r="E58" s="36"/>
      <c r="F58" s="7" t="s">
        <v>267</v>
      </c>
      <c r="G58" s="174"/>
      <c r="H58" s="175"/>
    </row>
    <row r="59" spans="1:8">
      <c r="A59" s="44" t="s">
        <v>188</v>
      </c>
      <c r="B59" s="44" t="s">
        <v>258</v>
      </c>
      <c r="C59" s="44" t="s">
        <v>66</v>
      </c>
      <c r="D59" s="45">
        <v>470</v>
      </c>
      <c r="E59" s="46"/>
      <c r="F59" s="47" t="s">
        <v>268</v>
      </c>
      <c r="G59" s="176"/>
      <c r="H59" s="177"/>
    </row>
    <row r="60" spans="1:8">
      <c r="A60" s="157" t="s">
        <v>43</v>
      </c>
      <c r="B60" s="158"/>
      <c r="C60" s="159"/>
      <c r="D60" s="25">
        <f>SUM(D50:D59)</f>
        <v>4740</v>
      </c>
      <c r="E60" s="26">
        <f>SUM(E50:E59)</f>
        <v>0</v>
      </c>
      <c r="F60" s="9"/>
      <c r="G60" s="178"/>
      <c r="H60" s="179"/>
    </row>
    <row r="61" spans="1:8">
      <c r="A61" s="184" t="s">
        <v>221</v>
      </c>
      <c r="B61" s="185"/>
      <c r="C61" s="186"/>
      <c r="D61" s="39">
        <f>SUM(D17,D29,D39,D47,D60,)</f>
        <v>15680</v>
      </c>
      <c r="E61" s="39">
        <f>SUM(E17,E29,E39,E47,E60,)</f>
        <v>0</v>
      </c>
      <c r="F61" s="40"/>
      <c r="G61" s="37"/>
      <c r="H61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69">
    <mergeCell ref="G7:H7"/>
    <mergeCell ref="A61:C61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A17:C17"/>
    <mergeCell ref="G17:H17"/>
    <mergeCell ref="A18:C18"/>
    <mergeCell ref="A19:C19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29:C29"/>
    <mergeCell ref="G29:H29"/>
    <mergeCell ref="A30:C30"/>
    <mergeCell ref="A31:C31"/>
    <mergeCell ref="G31:H31"/>
    <mergeCell ref="G32:H32"/>
    <mergeCell ref="G33:H33"/>
    <mergeCell ref="G34:H34"/>
    <mergeCell ref="G35:H35"/>
    <mergeCell ref="G36:H36"/>
    <mergeCell ref="G37:H37"/>
    <mergeCell ref="G38:H38"/>
    <mergeCell ref="A39:C39"/>
    <mergeCell ref="G39:H39"/>
    <mergeCell ref="A40:C40"/>
    <mergeCell ref="A41:C41"/>
    <mergeCell ref="G41:H41"/>
    <mergeCell ref="G42:H42"/>
    <mergeCell ref="G43:H43"/>
    <mergeCell ref="G44:H44"/>
    <mergeCell ref="G45:H45"/>
    <mergeCell ref="G46:H46"/>
    <mergeCell ref="A47:C47"/>
    <mergeCell ref="G47:H47"/>
    <mergeCell ref="A48:C48"/>
    <mergeCell ref="A49:C49"/>
    <mergeCell ref="G49:H49"/>
    <mergeCell ref="G50:H50"/>
    <mergeCell ref="G51:H51"/>
    <mergeCell ref="G52:H52"/>
    <mergeCell ref="G53:H53"/>
    <mergeCell ref="G54:H54"/>
    <mergeCell ref="A60:C60"/>
    <mergeCell ref="G60:H60"/>
    <mergeCell ref="G55:H55"/>
    <mergeCell ref="G56:H56"/>
    <mergeCell ref="G57:H57"/>
    <mergeCell ref="G58:H58"/>
    <mergeCell ref="G59:H59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D003-EA03-4C52-B382-ABD6B9260B58}">
  <sheetPr>
    <pageSetUpPr fitToPage="1"/>
  </sheetPr>
  <dimension ref="A1:H29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269</v>
      </c>
      <c r="B1" s="42"/>
      <c r="C1" s="166" t="s">
        <v>46</v>
      </c>
      <c r="D1" s="167"/>
      <c r="E1" s="167"/>
      <c r="F1" s="168"/>
      <c r="G1" s="41" t="s">
        <v>34</v>
      </c>
      <c r="H1" s="29" t="str">
        <f>IF(申込書!G9&lt;&gt;"",申込書!G9,"")</f>
        <v>通常</v>
      </c>
    </row>
    <row r="2" spans="1:8">
      <c r="A2" s="2" t="s">
        <v>2</v>
      </c>
      <c r="B2" s="169">
        <f>IF(申込書!C6&lt;&gt;"",申込書!C6,"")</f>
        <v>45934</v>
      </c>
      <c r="C2" s="170"/>
      <c r="D2" s="3" t="s">
        <v>35</v>
      </c>
      <c r="E2" s="30">
        <f>IF(申込書!I6&lt;&gt;"",申込書!I6,"")</f>
        <v>45931</v>
      </c>
      <c r="F2" s="4" t="s">
        <v>7</v>
      </c>
      <c r="G2" s="3" t="s">
        <v>10</v>
      </c>
      <c r="H2" s="31" t="str">
        <f>IF(申込書!C9&lt;&gt;"",申込書!C9,"")</f>
        <v/>
      </c>
    </row>
    <row r="3" spans="1:8">
      <c r="A3" s="171"/>
      <c r="B3" s="172"/>
      <c r="C3" s="172"/>
      <c r="D3" s="3" t="s">
        <v>36</v>
      </c>
      <c r="E3" s="30">
        <f>IF(申込書!M6&lt;&gt;"",申込書!M6,"")</f>
        <v>45933</v>
      </c>
      <c r="F3" s="11" t="str">
        <f>IF(申込書!C7&lt;&gt;"",申込書!C7,"")</f>
        <v/>
      </c>
      <c r="G3" s="12"/>
      <c r="H3" s="13"/>
    </row>
    <row r="4" spans="1:8">
      <c r="A4" s="32"/>
      <c r="B4" s="33"/>
      <c r="C4" s="33"/>
      <c r="D4" s="3" t="s">
        <v>44</v>
      </c>
      <c r="E4" s="34">
        <f>E29</f>
        <v>0</v>
      </c>
      <c r="F4" s="12"/>
      <c r="G4" s="3" t="s">
        <v>45</v>
      </c>
      <c r="H4" s="35">
        <f>集計表!E4</f>
        <v>0</v>
      </c>
    </row>
    <row r="5" spans="1:8" ht="6" customHeight="1">
      <c r="F5" s="14"/>
      <c r="G5" s="14"/>
    </row>
    <row r="6" spans="1:8">
      <c r="A6" s="160" t="s">
        <v>270</v>
      </c>
      <c r="B6" s="161"/>
      <c r="C6" s="162"/>
      <c r="D6" s="18"/>
      <c r="E6" s="19"/>
      <c r="F6" s="19"/>
      <c r="G6" s="19"/>
      <c r="H6" s="19"/>
    </row>
    <row r="7" spans="1:8">
      <c r="A7" s="163" t="s">
        <v>38</v>
      </c>
      <c r="B7" s="164"/>
      <c r="C7" s="165"/>
      <c r="D7" s="5" t="s">
        <v>39</v>
      </c>
      <c r="E7" s="6" t="s">
        <v>40</v>
      </c>
      <c r="F7" s="6" t="s">
        <v>41</v>
      </c>
      <c r="G7" s="180" t="s">
        <v>22</v>
      </c>
      <c r="H7" s="181"/>
    </row>
    <row r="8" spans="1:8">
      <c r="A8" s="20" t="s">
        <v>190</v>
      </c>
      <c r="B8" s="20" t="s">
        <v>271</v>
      </c>
      <c r="C8" s="20" t="s">
        <v>68</v>
      </c>
      <c r="D8" s="22">
        <v>400</v>
      </c>
      <c r="E8" s="36"/>
      <c r="F8" s="7" t="s">
        <v>272</v>
      </c>
      <c r="G8" s="182"/>
      <c r="H8" s="183"/>
    </row>
    <row r="9" spans="1:8">
      <c r="A9" s="20" t="s">
        <v>190</v>
      </c>
      <c r="B9" s="20" t="s">
        <v>271</v>
      </c>
      <c r="C9" s="20" t="s">
        <v>70</v>
      </c>
      <c r="D9" s="22">
        <v>210</v>
      </c>
      <c r="E9" s="36"/>
      <c r="F9" s="7" t="s">
        <v>273</v>
      </c>
      <c r="G9" s="174"/>
      <c r="H9" s="175"/>
    </row>
    <row r="10" spans="1:8">
      <c r="A10" s="44" t="s">
        <v>190</v>
      </c>
      <c r="B10" s="44" t="s">
        <v>271</v>
      </c>
      <c r="C10" s="44" t="s">
        <v>72</v>
      </c>
      <c r="D10" s="45">
        <v>420</v>
      </c>
      <c r="E10" s="46"/>
      <c r="F10" s="47" t="s">
        <v>274</v>
      </c>
      <c r="G10" s="176"/>
      <c r="H10" s="177"/>
    </row>
    <row r="11" spans="1:8">
      <c r="A11" s="20" t="s">
        <v>190</v>
      </c>
      <c r="B11" s="20" t="s">
        <v>271</v>
      </c>
      <c r="C11" s="20" t="s">
        <v>74</v>
      </c>
      <c r="D11" s="22">
        <v>460</v>
      </c>
      <c r="E11" s="36"/>
      <c r="F11" s="7" t="s">
        <v>275</v>
      </c>
      <c r="G11" s="174"/>
      <c r="H11" s="175"/>
    </row>
    <row r="12" spans="1:8">
      <c r="A12" s="20" t="s">
        <v>190</v>
      </c>
      <c r="B12" s="20" t="s">
        <v>271</v>
      </c>
      <c r="C12" s="20" t="s">
        <v>82</v>
      </c>
      <c r="D12" s="22">
        <v>390</v>
      </c>
      <c r="E12" s="36"/>
      <c r="F12" s="7" t="s">
        <v>276</v>
      </c>
      <c r="G12" s="174"/>
      <c r="H12" s="175"/>
    </row>
    <row r="13" spans="1:8">
      <c r="A13" s="20" t="s">
        <v>190</v>
      </c>
      <c r="B13" s="20" t="s">
        <v>271</v>
      </c>
      <c r="C13" s="20" t="s">
        <v>84</v>
      </c>
      <c r="D13" s="22">
        <v>330</v>
      </c>
      <c r="E13" s="36"/>
      <c r="F13" s="7" t="s">
        <v>277</v>
      </c>
      <c r="G13" s="174"/>
      <c r="H13" s="175"/>
    </row>
    <row r="14" spans="1:8">
      <c r="A14" s="20" t="s">
        <v>190</v>
      </c>
      <c r="B14" s="20" t="s">
        <v>271</v>
      </c>
      <c r="C14" s="20" t="s">
        <v>86</v>
      </c>
      <c r="D14" s="22">
        <v>630</v>
      </c>
      <c r="E14" s="36"/>
      <c r="F14" s="7" t="s">
        <v>278</v>
      </c>
      <c r="G14" s="174"/>
      <c r="H14" s="175"/>
    </row>
    <row r="15" spans="1:8">
      <c r="A15" s="20" t="s">
        <v>190</v>
      </c>
      <c r="B15" s="20" t="s">
        <v>271</v>
      </c>
      <c r="C15" s="20" t="s">
        <v>88</v>
      </c>
      <c r="D15" s="22">
        <v>360</v>
      </c>
      <c r="E15" s="36"/>
      <c r="F15" s="7" t="s">
        <v>279</v>
      </c>
      <c r="G15" s="174"/>
      <c r="H15" s="175"/>
    </row>
    <row r="16" spans="1:8">
      <c r="A16" s="157" t="s">
        <v>43</v>
      </c>
      <c r="B16" s="158"/>
      <c r="C16" s="159"/>
      <c r="D16" s="25">
        <f>SUM(D8:D15)</f>
        <v>3200</v>
      </c>
      <c r="E16" s="26">
        <f>SUM(E8:E15)</f>
        <v>0</v>
      </c>
      <c r="F16" s="9"/>
      <c r="G16" s="178"/>
      <c r="H16" s="179"/>
    </row>
    <row r="17" spans="1:8">
      <c r="A17" s="160" t="s">
        <v>280</v>
      </c>
      <c r="B17" s="161"/>
      <c r="C17" s="162"/>
      <c r="D17" s="18"/>
      <c r="E17" s="19"/>
      <c r="F17" s="19"/>
      <c r="G17" s="19"/>
      <c r="H17" s="19"/>
    </row>
    <row r="18" spans="1:8">
      <c r="A18" s="163" t="s">
        <v>38</v>
      </c>
      <c r="B18" s="164"/>
      <c r="C18" s="165"/>
      <c r="D18" s="5" t="s">
        <v>39</v>
      </c>
      <c r="E18" s="6" t="s">
        <v>40</v>
      </c>
      <c r="F18" s="6" t="s">
        <v>41</v>
      </c>
      <c r="G18" s="180" t="s">
        <v>22</v>
      </c>
      <c r="H18" s="181"/>
    </row>
    <row r="19" spans="1:8">
      <c r="A19" s="20" t="s">
        <v>190</v>
      </c>
      <c r="B19" s="20" t="s">
        <v>281</v>
      </c>
      <c r="C19" s="20" t="s">
        <v>74</v>
      </c>
      <c r="D19" s="22">
        <v>300</v>
      </c>
      <c r="E19" s="36"/>
      <c r="F19" s="7" t="s">
        <v>282</v>
      </c>
      <c r="G19" s="182"/>
      <c r="H19" s="183"/>
    </row>
    <row r="20" spans="1:8">
      <c r="A20" s="20" t="s">
        <v>190</v>
      </c>
      <c r="B20" s="20" t="s">
        <v>281</v>
      </c>
      <c r="C20" s="20" t="s">
        <v>80</v>
      </c>
      <c r="D20" s="22">
        <v>590</v>
      </c>
      <c r="E20" s="36"/>
      <c r="F20" s="7" t="s">
        <v>283</v>
      </c>
      <c r="G20" s="174"/>
      <c r="H20" s="175"/>
    </row>
    <row r="21" spans="1:8">
      <c r="A21" s="20" t="s">
        <v>190</v>
      </c>
      <c r="B21" s="20" t="s">
        <v>281</v>
      </c>
      <c r="C21" s="20" t="s">
        <v>82</v>
      </c>
      <c r="D21" s="22">
        <v>590</v>
      </c>
      <c r="E21" s="36"/>
      <c r="F21" s="7" t="s">
        <v>284</v>
      </c>
      <c r="G21" s="174"/>
      <c r="H21" s="175"/>
    </row>
    <row r="22" spans="1:8">
      <c r="A22" s="20" t="s">
        <v>190</v>
      </c>
      <c r="B22" s="20" t="s">
        <v>281</v>
      </c>
      <c r="C22" s="20" t="s">
        <v>84</v>
      </c>
      <c r="D22" s="22">
        <v>610</v>
      </c>
      <c r="E22" s="36"/>
      <c r="F22" s="7" t="s">
        <v>285</v>
      </c>
      <c r="G22" s="174"/>
      <c r="H22" s="175"/>
    </row>
    <row r="23" spans="1:8">
      <c r="A23" s="20" t="s">
        <v>190</v>
      </c>
      <c r="B23" s="20" t="s">
        <v>281</v>
      </c>
      <c r="C23" s="20" t="s">
        <v>86</v>
      </c>
      <c r="D23" s="22">
        <v>390</v>
      </c>
      <c r="E23" s="36"/>
      <c r="F23" s="7" t="s">
        <v>286</v>
      </c>
      <c r="G23" s="174"/>
      <c r="H23" s="175"/>
    </row>
    <row r="24" spans="1:8">
      <c r="A24" s="20" t="s">
        <v>190</v>
      </c>
      <c r="B24" s="20" t="s">
        <v>281</v>
      </c>
      <c r="C24" s="20" t="s">
        <v>88</v>
      </c>
      <c r="D24" s="22">
        <v>320</v>
      </c>
      <c r="E24" s="36"/>
      <c r="F24" s="7" t="s">
        <v>287</v>
      </c>
      <c r="G24" s="174"/>
      <c r="H24" s="175"/>
    </row>
    <row r="25" spans="1:8">
      <c r="A25" s="20" t="s">
        <v>190</v>
      </c>
      <c r="B25" s="20" t="s">
        <v>281</v>
      </c>
      <c r="C25" s="20" t="s">
        <v>66</v>
      </c>
      <c r="D25" s="22">
        <v>550</v>
      </c>
      <c r="E25" s="36"/>
      <c r="F25" s="7" t="s">
        <v>288</v>
      </c>
      <c r="G25" s="174"/>
      <c r="H25" s="175"/>
    </row>
    <row r="26" spans="1:8">
      <c r="A26" s="20" t="s">
        <v>190</v>
      </c>
      <c r="B26" s="20" t="s">
        <v>281</v>
      </c>
      <c r="C26" s="20" t="s">
        <v>114</v>
      </c>
      <c r="D26" s="22">
        <v>590</v>
      </c>
      <c r="E26" s="36"/>
      <c r="F26" s="7" t="s">
        <v>289</v>
      </c>
      <c r="G26" s="174"/>
      <c r="H26" s="175"/>
    </row>
    <row r="27" spans="1:8">
      <c r="A27" s="44" t="s">
        <v>190</v>
      </c>
      <c r="B27" s="44" t="s">
        <v>281</v>
      </c>
      <c r="C27" s="44" t="s">
        <v>188</v>
      </c>
      <c r="D27" s="45">
        <v>620</v>
      </c>
      <c r="E27" s="46"/>
      <c r="F27" s="47" t="s">
        <v>290</v>
      </c>
      <c r="G27" s="176"/>
      <c r="H27" s="177"/>
    </row>
    <row r="28" spans="1:8">
      <c r="A28" s="157" t="s">
        <v>43</v>
      </c>
      <c r="B28" s="158"/>
      <c r="C28" s="159"/>
      <c r="D28" s="25">
        <f>SUM(D19:D27)</f>
        <v>4560</v>
      </c>
      <c r="E28" s="26">
        <f>SUM(E19:E27)</f>
        <v>0</v>
      </c>
      <c r="F28" s="9"/>
      <c r="G28" s="178"/>
      <c r="H28" s="179"/>
    </row>
    <row r="29" spans="1:8">
      <c r="A29" s="184" t="s">
        <v>269</v>
      </c>
      <c r="B29" s="185"/>
      <c r="C29" s="186"/>
      <c r="D29" s="39">
        <f>SUM(D16,D28,)</f>
        <v>7760</v>
      </c>
      <c r="E29" s="39">
        <f>SUM(E16,E28,)</f>
        <v>0</v>
      </c>
      <c r="F29" s="40"/>
      <c r="G29" s="37"/>
      <c r="H29" s="38"/>
    </row>
  </sheetData>
  <sheetProtection algorithmName="SHA-512" hashValue="e+4fyQKPJ9WE1J8j0RlnZShApf/JwUURAjg56+a7xiqH5TNfDB78/rhO8tvQqScpVOd2OvTyVuRgfJ34MKMJmw==" saltValue="F7HSblZIiPRKxtj/RGriIw==" spinCount="100000" sheet="1" objects="1" scenarios="1"/>
  <mergeCells count="31">
    <mergeCell ref="G7:H7"/>
    <mergeCell ref="A29:C29"/>
    <mergeCell ref="C1:F1"/>
    <mergeCell ref="B2:C2"/>
    <mergeCell ref="A3:C3"/>
    <mergeCell ref="A6:C6"/>
    <mergeCell ref="A7:C7"/>
    <mergeCell ref="G8:H8"/>
    <mergeCell ref="G9:H9"/>
    <mergeCell ref="G10:H10"/>
    <mergeCell ref="G11:H11"/>
    <mergeCell ref="G12:H12"/>
    <mergeCell ref="G13:H13"/>
    <mergeCell ref="G14:H14"/>
    <mergeCell ref="G15:H15"/>
    <mergeCell ref="A16:C16"/>
    <mergeCell ref="G16:H16"/>
    <mergeCell ref="A17:C17"/>
    <mergeCell ref="A18:C18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28:C28"/>
    <mergeCell ref="G28:H28"/>
  </mergeCells>
  <phoneticPr fontId="3"/>
  <conditionalFormatting sqref="D1:E1048576">
    <cfRule type="expression" dxfId="1" priority="2">
      <formula>IF(ISNUMBER($D1), VALUE($D1)&lt;VALUE($E1),FALSE)</formula>
    </cfRule>
  </conditionalFormatting>
  <conditionalFormatting sqref="E1:E1048576">
    <cfRule type="expression" dxfId="0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マスタ</vt:lpstr>
      <vt:lpstr>申込書</vt:lpstr>
      <vt:lpstr>集計表</vt:lpstr>
      <vt:lpstr>宗像市</vt:lpstr>
      <vt:lpstr>福津市</vt:lpstr>
      <vt:lpstr>古賀市</vt:lpstr>
      <vt:lpstr>新宮町</vt:lpstr>
      <vt:lpstr>古賀市!Print_Titles</vt:lpstr>
      <vt:lpstr>宗像市!Print_Titles</vt:lpstr>
      <vt:lpstr>集計表!Print_Titles</vt:lpstr>
      <vt:lpstr>新宮町!Print_Titles</vt:lpstr>
      <vt:lpstr>福津市!Print_Titles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2025-09-10T02:36:33Z</dcterms:modified>
</cp:coreProperties>
</file>