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水巻町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'苅田町・中間市・水巻町'!$A$1:$AA$68</definedName>
    <definedName name="_xlnm.Print_Area" localSheetId="7">'戸畑区・八幡東区'!$A$1:$AA$67</definedName>
    <definedName name="_xlnm.Print_Area" localSheetId="1">'集計表'!$A$1:$AE$126</definedName>
    <definedName name="_xlnm.Print_Area" localSheetId="5">'小倉南区①'!$A$1:$AA$68</definedName>
    <definedName name="_xlnm.Print_Area" localSheetId="6">'小倉南区②'!$A$1:$AA$67</definedName>
    <definedName name="_xlnm.Print_Area" localSheetId="3">'小倉北区①'!$A$1:$AA$67</definedName>
    <definedName name="_xlnm.Print_Area" localSheetId="4">'小倉北区②'!$A$1:$AA$67</definedName>
    <definedName name="_xlnm.Print_Area" localSheetId="9">'八幡西区①'!$A$1:$AA$77</definedName>
    <definedName name="_xlnm.Print_Area" localSheetId="10">'八幡西区②・若松区'!$A$1:$AA$69</definedName>
    <definedName name="_xlnm.Print_Area" localSheetId="2">'門司区'!$A$1:$AA$67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<sst xmlns="http://schemas.openxmlformats.org/spreadsheetml/2006/main" count="2207" uniqueCount="1912">
  <si>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</si>
  <si>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</si>
  <si>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</si>
  <si>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</si>
  <si>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</si>
  <si>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</si>
  <si>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</si>
  <si>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</si>
  <si>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</si>
  <si>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</si>
  <si>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</si>
  <si>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</si>
  <si>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</si>
  <si>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</si>
  <si>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</si>
  <si>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</si>
  <si>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</si>
  <si>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</si>
  <si>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</si>
  <si>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</si>
  <si>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</si>
  <si>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</si>
  <si>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</si>
  <si>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</si>
  <si>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</si>
  <si>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</si>
  <si>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</si>
  <si>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</si>
  <si>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</si>
  <si>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</si>
  <si>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</si>
  <si>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</si>
  <si>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</si>
  <si>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</si>
  <si>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</si>
  <si>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</si>
  <si>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</si>
  <si>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</si>
  <si>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</si>
  <si>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</si>
  <si>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</si>
  <si>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</si>
  <si>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</si>
  <si>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</si>
  <si>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</si>
  <si>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</si>
  <si>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</si>
  <si>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</si>
  <si>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</si>
  <si>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</si>
  <si>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</si>
  <si>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</si>
  <si>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</si>
  <si>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</si>
  <si>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</si>
  <si>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</si>
  <si>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</si>
  <si>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</si>
  <si>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</si>
  <si>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</si>
  <si>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</si>
  <si>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</si>
  <si>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</si>
  <si>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</si>
  <si>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</si>
  <si>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</si>
  <si>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</si>
  <si>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</si>
  <si>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</si>
  <si>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</si>
  <si>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</si>
  <si>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</si>
  <si>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</si>
  <si>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</si>
  <si>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</si>
  <si>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</si>
  <si>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</si>
  <si>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</si>
  <si>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</si>
  <si>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</si>
  <si>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</si>
  <si>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</si>
  <si>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</si>
  <si>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</si>
  <si>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</si>
  <si>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</si>
  <si>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</si>
  <si>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</si>
  <si>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</si>
  <si>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</si>
  <si>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</si>
  <si>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</si>
  <si>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</si>
  <si>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</si>
  <si>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</si>
  <si>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</si>
  <si>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</si>
  <si>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</si>
  <si>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</si>
  <si>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</si>
  <si>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</si>
  <si>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</si>
  <si>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</si>
  <si>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</si>
  <si>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</si>
  <si>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</si>
  <si>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</si>
  <si>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</si>
  <si>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</si>
  <si>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</si>
  <si>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</si>
  <si>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</si>
  <si>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</si>
  <si>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</si>
  <si>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</si>
  <si>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</si>
  <si>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</si>
  <si>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</si>
  <si>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</si>
  <si>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</si>
  <si>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</si>
  <si>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</si>
  <si>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</si>
  <si>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</si>
  <si>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</si>
  <si>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</si>
  <si>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</si>
  <si>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</si>
  <si>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</si>
  <si>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</si>
  <si>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</si>
  <si>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</si>
  <si>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</si>
  <si>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</si>
  <si>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</si>
  <si>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</si>
  <si>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</si>
  <si>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</si>
  <si>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</si>
  <si>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</si>
  <si>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</si>
  <si>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</si>
  <si>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</si>
  <si>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</si>
  <si>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</si>
  <si>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</si>
  <si>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</si>
  <si>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</si>
  <si>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</si>
  <si>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</si>
  <si>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</si>
  <si>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</si>
  <si>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</si>
  <si>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</si>
  <si>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</si>
  <si>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</si>
  <si>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</si>
  <si>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</si>
  <si>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</si>
  <si>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</si>
  <si>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</si>
  <si>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</si>
  <si>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</si>
  <si>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</si>
  <si>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</si>
  <si>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</si>
  <si>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</si>
  <si>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</si>
  <si>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</si>
  <si>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</si>
  <si>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</si>
  <si>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</si>
  <si>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</si>
  <si>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</si>
  <si>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</si>
  <si>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</si>
  <si>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</si>
  <si>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</si>
  <si>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</si>
  <si>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</si>
  <si>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</si>
  <si>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</si>
  <si>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</si>
  <si>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</si>
  <si>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</si>
  <si>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</si>
  <si>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</si>
  <si>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</si>
  <si>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</si>
  <si>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</si>
  <si>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</si>
  <si>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</si>
  <si>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</si>
  <si>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</si>
  <si>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</si>
  <si>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</si>
  <si>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</si>
  <si>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</si>
  <si>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</si>
  <si>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</si>
  <si>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</si>
  <si>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</si>
  <si>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</si>
  <si>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</si>
  <si>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</si>
  <si>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</si>
  <si>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</si>
  <si>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</si>
  <si>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</si>
  <si>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</si>
  <si>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</si>
  <si>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</si>
  <si>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</si>
  <si>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</si>
  <si>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</si>
  <si>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</si>
  <si>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</si>
  <si>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</si>
  <si>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</si>
  <si>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</si>
  <si>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</si>
  <si>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</si>
  <si>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</si>
  <si>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</si>
  <si>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</si>
  <si>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</si>
  <si>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</si>
  <si>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</si>
  <si>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</si>
  <si>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</si>
  <si>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</si>
  <si>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</si>
  <si>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</si>
  <si>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</si>
  <si>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</si>
  <si>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</si>
  <si>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</si>
  <si>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</si>
  <si>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</si>
  <si>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</si>
  <si>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</si>
  <si>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</si>
  <si>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</si>
  <si>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</si>
  <si>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</si>
  <si>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</si>
  <si>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</si>
  <si>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</si>
  <si>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</si>
  <si>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</si>
  <si>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</si>
  <si>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</si>
  <si>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</si>
  <si>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</si>
  <si>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</si>
  <si>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</si>
  <si>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</si>
  <si>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</si>
  <si>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</si>
  <si>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</si>
  <si>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</si>
  <si>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</si>
  <si>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</si>
  <si>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</si>
  <si>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</si>
  <si>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</si>
  <si>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</si>
  <si>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</si>
  <si>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</si>
  <si>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</si>
  <si>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</si>
  <si>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</si>
  <si>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</si>
  <si>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</si>
  <si>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</si>
  <si>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</si>
  <si>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</si>
  <si>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</si>
  <si>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</si>
  <si>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</si>
  <si>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</si>
  <si>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</si>
  <si>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</si>
  <si>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</si>
  <si>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</si>
  <si>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</si>
  <si>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</si>
  <si>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</si>
  <si>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</si>
  <si>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</si>
  <si>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</si>
  <si>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</si>
  <si>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</si>
  <si>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</si>
  <si>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</si>
  <si>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</si>
  <si>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</si>
  <si>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</si>
  <si>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</si>
  <si>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</si>
  <si>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</si>
  <si>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</si>
  <si>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</si>
  <si>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</si>
  <si>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</si>
  <si>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</si>
  <si>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</si>
  <si>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</si>
  <si>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</si>
  <si>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</si>
  <si>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</si>
  <si>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</si>
  <si>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</si>
  <si>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</si>
  <si>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</si>
  <si>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</si>
  <si>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</si>
  <si>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</si>
  <si>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</si>
  <si>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西水町・東水町　　　　　　　</t>
  </si>
  <si>
    <t>MC - 5</t>
  </si>
  <si>
    <t>MC - 6</t>
  </si>
  <si>
    <t>MC - 7</t>
  </si>
  <si>
    <t>MC - 8</t>
  </si>
  <si>
    <t>MC - 9</t>
  </si>
  <si>
    <t>湯　川</t>
  </si>
  <si>
    <t>長野東町・津田南町　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</si>
  <si>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</si>
  <si>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</si>
  <si>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</si>
  <si>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</si>
  <si>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</si>
  <si>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</si>
  <si>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</si>
  <si>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</si>
  <si>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</si>
  <si>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</si>
  <si>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</si>
  <si>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</si>
  <si>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</si>
  <si>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</si>
  <si>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</si>
  <si>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</si>
  <si>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</si>
  <si>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</si>
  <si>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</si>
  <si>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</si>
  <si>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</si>
  <si>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</si>
  <si>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</si>
  <si>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</si>
  <si>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</si>
  <si>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</si>
  <si>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</si>
  <si>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</si>
  <si>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</si>
  <si>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</si>
  <si>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</si>
  <si>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</si>
  <si>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</si>
  <si>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</si>
  <si>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</si>
  <si>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</si>
  <si>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</si>
  <si>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</si>
  <si>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</si>
  <si>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</si>
  <si>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</si>
  <si>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</si>
  <si>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</si>
  <si>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</si>
  <si>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</si>
  <si>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</si>
  <si>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</si>
  <si>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</si>
  <si>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</si>
  <si>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</si>
  <si>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</si>
  <si>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</si>
  <si>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</si>
  <si>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</si>
  <si>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</si>
  <si>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</si>
  <si>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</si>
  <si>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</si>
  <si>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</si>
  <si>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</si>
  <si>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</si>
  <si>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</si>
  <si>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</si>
  <si>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</si>
  <si>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</si>
  <si>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</si>
  <si>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</si>
  <si>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</si>
  <si>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</si>
  <si>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</si>
  <si>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</si>
  <si>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</si>
  <si>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</si>
  <si>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</si>
  <si>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志井鷹羽台　　　　　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</si>
  <si>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</si>
  <si>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</si>
  <si>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</si>
  <si>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</si>
  <si>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</si>
  <si>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</si>
  <si>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</si>
  <si>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</si>
  <si>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</si>
  <si>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</si>
  <si>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</si>
  <si>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</si>
  <si>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</si>
  <si>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</si>
  <si>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</si>
  <si>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</si>
  <si>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</si>
  <si>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</si>
  <si>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</si>
  <si>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</si>
  <si>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</si>
  <si>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</si>
  <si>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</si>
  <si>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</si>
  <si>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</si>
  <si>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</si>
  <si>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</si>
  <si>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</si>
  <si>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</si>
  <si>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</si>
  <si>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</si>
  <si>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</si>
  <si>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</si>
  <si>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</si>
  <si>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</si>
  <si>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</si>
  <si>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</si>
  <si>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</si>
  <si>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</si>
  <si>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</si>
  <si>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</si>
  <si>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</si>
  <si>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</si>
  <si>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</si>
  <si>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</si>
  <si>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</si>
  <si>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</si>
  <si>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</si>
  <si>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</si>
  <si>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</si>
  <si>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</si>
  <si>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</si>
  <si>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</si>
  <si>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</si>
  <si>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</si>
  <si>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</si>
  <si>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</si>
  <si>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</si>
  <si>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</si>
  <si>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</si>
  <si>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</si>
  <si>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</si>
  <si>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</si>
  <si>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</si>
  <si>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</si>
  <si>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</si>
  <si>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</si>
  <si>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</si>
  <si>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</si>
  <si>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</si>
  <si>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</si>
  <si>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</si>
  <si>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</si>
  <si>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</si>
  <si>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</si>
  <si>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</si>
  <si>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</si>
  <si>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</si>
  <si>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</si>
  <si>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</si>
  <si>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</si>
  <si>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</si>
  <si>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</si>
  <si>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</si>
  <si>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</si>
  <si>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</si>
  <si>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</si>
  <si>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</si>
  <si>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</si>
  <si>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</si>
  <si>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</si>
  <si>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</si>
  <si>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</si>
  <si>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</si>
  <si>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</si>
  <si>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</si>
  <si>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</si>
  <si>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</si>
  <si>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</si>
  <si>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</si>
  <si>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</si>
  <si>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</si>
  <si>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</si>
  <si>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</si>
  <si>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</si>
  <si>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</si>
  <si>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</si>
  <si>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</si>
  <si>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</si>
  <si>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</si>
  <si>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</si>
  <si>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</si>
  <si>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</si>
  <si>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</si>
  <si>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</si>
  <si>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</si>
  <si>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</si>
  <si>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</si>
  <si>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</si>
  <si>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</si>
  <si>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</si>
  <si>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</si>
  <si>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</si>
  <si>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</si>
  <si>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</si>
  <si>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</si>
  <si>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</si>
  <si>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</si>
  <si>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</si>
  <si>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</si>
  <si>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</si>
  <si>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</si>
  <si>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</si>
  <si>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</si>
  <si>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</si>
  <si>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</si>
  <si>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</si>
  <si>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</si>
  <si>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</si>
  <si>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</si>
  <si>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</si>
  <si>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</si>
  <si>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</si>
  <si>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</si>
  <si>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</si>
  <si>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</si>
  <si>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</si>
  <si>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</si>
  <si>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</si>
  <si>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</si>
  <si>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</si>
  <si>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</si>
  <si>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</si>
  <si>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</si>
  <si>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</si>
  <si>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</si>
  <si>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</si>
  <si>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</si>
  <si>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</si>
  <si>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</si>
  <si>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</si>
  <si>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</si>
  <si>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</si>
  <si>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</si>
  <si>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</si>
  <si>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</si>
  <si>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</si>
  <si>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</si>
  <si>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</si>
  <si>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</si>
  <si>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</si>
  <si>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</si>
  <si>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</si>
  <si>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</si>
  <si>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</si>
  <si>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</si>
  <si>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</si>
  <si>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</si>
  <si>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</si>
  <si>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</si>
  <si>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</si>
  <si>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</si>
  <si>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</si>
  <si>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</si>
  <si>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</si>
  <si>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</si>
  <si>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</si>
  <si>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</si>
  <si>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</si>
  <si>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</si>
  <si>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</si>
  <si>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</si>
  <si>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</si>
  <si>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</si>
  <si>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</si>
  <si>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</si>
  <si>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</si>
  <si>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</si>
  <si>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</si>
  <si>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</si>
  <si>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</si>
  <si>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</si>
  <si>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</si>
  <si>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</si>
  <si>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</si>
  <si>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</si>
  <si>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</si>
  <si>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</si>
  <si>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</si>
  <si>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</si>
  <si>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</si>
  <si>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</si>
  <si>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</si>
  <si>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</si>
  <si>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</si>
  <si>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</si>
  <si>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</si>
  <si>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</si>
  <si>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</si>
  <si>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</si>
  <si>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</si>
  <si>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</si>
  <si>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</si>
  <si>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</si>
  <si>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</si>
  <si>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</si>
  <si>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</si>
  <si>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</si>
  <si>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</si>
  <si>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</si>
  <si>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</si>
  <si>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</si>
  <si>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</si>
  <si>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</si>
  <si>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</si>
  <si>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</si>
  <si>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</si>
  <si>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</si>
  <si>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</si>
  <si>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</si>
  <si>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</si>
  <si>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</si>
  <si>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</si>
  <si>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</si>
  <si>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</si>
  <si>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</si>
  <si>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</si>
  <si>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</si>
  <si>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</si>
  <si>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</si>
  <si>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</si>
  <si>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</si>
  <si>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</si>
  <si>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</si>
  <si>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</si>
  <si>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</si>
  <si>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</si>
  <si>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</si>
  <si>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</si>
  <si>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</si>
  <si>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</si>
  <si>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</si>
  <si>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</si>
  <si>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</si>
  <si>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</si>
  <si>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</si>
  <si>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</si>
  <si>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</si>
  <si>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</si>
  <si>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</si>
  <si>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</si>
  <si>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</si>
  <si>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</si>
  <si>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</si>
  <si>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</si>
  <si>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</si>
  <si>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</si>
  <si>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</si>
  <si>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</si>
  <si>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</si>
  <si>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</si>
  <si>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</si>
  <si>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</si>
  <si>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</si>
  <si>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</si>
  <si>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</si>
  <si>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</si>
  <si>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</si>
  <si>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</si>
  <si>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</si>
  <si>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</si>
  <si>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</si>
  <si>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</si>
  <si>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</si>
  <si>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</si>
  <si>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</si>
  <si>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</si>
  <si>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</si>
  <si>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</si>
  <si>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</si>
  <si>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</si>
  <si>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</si>
  <si>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</si>
  <si>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</si>
  <si>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</si>
  <si>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</si>
  <si>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</si>
  <si>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</si>
  <si>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</si>
  <si>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</si>
  <si>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</si>
  <si>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</si>
  <si>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</si>
  <si>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</si>
  <si>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</si>
  <si>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</si>
  <si>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</si>
  <si>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</si>
  <si>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</si>
  <si>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</si>
  <si>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</si>
  <si>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</si>
  <si>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</si>
  <si>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</si>
  <si>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</si>
  <si>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</si>
  <si>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</si>
  <si>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</si>
  <si>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</si>
  <si>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</si>
  <si>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</si>
  <si>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</si>
  <si>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</si>
  <si>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</si>
  <si>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</si>
  <si>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</si>
  <si>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</si>
  <si>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</si>
  <si>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</si>
  <si>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</si>
  <si>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</si>
  <si>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</si>
  <si>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</si>
  <si>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</si>
  <si>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</si>
  <si>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</si>
  <si>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</si>
  <si>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</si>
  <si>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</si>
  <si>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</si>
  <si>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</si>
  <si>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</si>
  <si>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</si>
  <si>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</si>
  <si>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</si>
  <si>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</si>
  <si>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</si>
  <si>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</si>
  <si>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</si>
  <si>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</si>
  <si>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</si>
  <si>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</si>
  <si>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</si>
  <si>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</si>
  <si>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</si>
  <si>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</si>
  <si>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</si>
  <si>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</si>
  <si>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</si>
  <si>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</si>
  <si>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</si>
  <si>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</si>
  <si>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</si>
  <si>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</si>
  <si>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</si>
  <si>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</si>
  <si>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</si>
  <si>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</si>
  <si>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</si>
  <si>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</si>
  <si>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</si>
  <si>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</si>
  <si>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</si>
  <si>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</si>
  <si>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</si>
  <si>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</si>
  <si>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</si>
  <si>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</si>
  <si>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</si>
  <si>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</si>
  <si>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</si>
  <si>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</si>
  <si>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</si>
  <si>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</si>
  <si>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</si>
  <si>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</si>
  <si>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</si>
  <si>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</si>
  <si>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</si>
  <si>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</si>
  <si>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</si>
  <si>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</si>
  <si>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</si>
  <si>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</si>
  <si>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</si>
  <si>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</si>
  <si>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</si>
  <si>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</si>
  <si>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</si>
  <si>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</si>
  <si>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</si>
  <si>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</si>
  <si>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</si>
  <si>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</si>
  <si>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</si>
  <si>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</si>
  <si>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</si>
  <si>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</si>
  <si>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</si>
  <si>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</si>
  <si>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</si>
  <si>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</si>
  <si>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</si>
  <si>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</si>
  <si>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</si>
  <si>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</si>
  <si>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</si>
  <si>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</si>
  <si>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</si>
  <si>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</si>
  <si>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</si>
  <si>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</si>
  <si>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</si>
  <si>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</si>
  <si>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</si>
  <si>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</si>
  <si>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</si>
  <si>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</si>
  <si>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</si>
  <si>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</si>
  <si>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</si>
  <si>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</si>
  <si>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</si>
  <si>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</si>
  <si>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</si>
  <si>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</si>
  <si>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</si>
  <si>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</si>
  <si>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</si>
  <si>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</si>
  <si>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</si>
  <si>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</si>
  <si>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</si>
  <si>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</si>
  <si>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</si>
  <si>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</si>
  <si>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</si>
  <si>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</si>
  <si>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</si>
  <si>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</si>
  <si>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</si>
  <si>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</si>
  <si>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</si>
  <si>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</si>
  <si>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</si>
  <si>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</si>
  <si>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</si>
  <si>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</si>
  <si>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</si>
  <si>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</si>
  <si>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</si>
  <si>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</si>
  <si>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</si>
  <si>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</si>
  <si>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</si>
  <si>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</si>
  <si>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</si>
  <si>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</si>
  <si>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</si>
  <si>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</si>
  <si>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</si>
  <si>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</si>
  <si>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</si>
  <si>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</si>
  <si>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</si>
  <si>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</si>
  <si>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</si>
  <si>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</si>
  <si>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</si>
  <si>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</si>
  <si>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</si>
  <si>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</si>
  <si>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</si>
  <si>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</si>
  <si>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</si>
  <si>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</si>
  <si>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</si>
  <si>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</si>
  <si>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（木）　　～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</si>
  <si>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</si>
  <si>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</si>
  <si>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</si>
  <si>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</si>
  <si>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</si>
  <si>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</si>
  <si>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</si>
  <si>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</si>
  <si>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</si>
  <si>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</si>
  <si>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</si>
  <si>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</si>
  <si>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</si>
  <si>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</si>
  <si>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</si>
  <si>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</si>
  <si>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</si>
  <si>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</si>
  <si>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</si>
  <si>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</si>
  <si>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</si>
  <si>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</si>
  <si>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</si>
  <si>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</si>
  <si>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</si>
  <si>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</si>
  <si>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</si>
  <si>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</si>
  <si>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</si>
  <si>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</si>
  <si>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</si>
  <si>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</si>
  <si>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</si>
  <si>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</si>
  <si>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</si>
  <si>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</si>
  <si>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</si>
  <si>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</si>
  <si>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</si>
  <si>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</si>
  <si>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</si>
  <si>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</si>
  <si>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</si>
  <si>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</si>
  <si>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</si>
  <si>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</si>
  <si>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</si>
  <si>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</si>
  <si>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</si>
  <si>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</si>
  <si>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</si>
  <si>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</si>
  <si>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</si>
  <si>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</si>
  <si>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</si>
  <si>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</si>
  <si>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</si>
  <si>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</si>
  <si>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</si>
  <si>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</si>
  <si>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</si>
  <si>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</si>
  <si>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 xml:space="preserve"> 水巻町 合計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</si>
  <si>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</si>
  <si>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</si>
  <si>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</si>
  <si>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</si>
  <si>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</si>
  <si>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</si>
  <si>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</si>
  <si>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</si>
  <si>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</si>
  <si>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</si>
  <si>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</si>
  <si>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</si>
  <si>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</si>
  <si>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</si>
  <si>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</si>
  <si>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</si>
  <si>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</si>
  <si>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</si>
  <si>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</si>
  <si>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</si>
  <si>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</si>
  <si>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</si>
  <si>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</si>
  <si>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</si>
  <si>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</si>
  <si>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</si>
  <si>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</si>
  <si>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</si>
  <si>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</si>
  <si>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</si>
  <si>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</si>
  <si>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</si>
  <si>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</si>
  <si>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</si>
  <si>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</si>
  <si>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</si>
  <si>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</si>
  <si>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</si>
  <si>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</si>
  <si>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</si>
  <si>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</si>
  <si>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</si>
  <si>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</si>
  <si>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</si>
  <si>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</si>
  <si>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</si>
  <si>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</si>
  <si>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</si>
  <si>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</si>
  <si>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</si>
  <si>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</si>
  <si>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</si>
  <si>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</si>
  <si>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</si>
  <si>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</si>
  <si>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</si>
  <si>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</si>
  <si>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</si>
  <si>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</si>
  <si>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</si>
  <si>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</si>
  <si>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</si>
  <si>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</si>
  <si>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</si>
  <si>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</si>
  <si>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</si>
  <si>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</si>
  <si>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</si>
  <si>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</si>
  <si>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</si>
  <si>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</si>
  <si>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</si>
  <si>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</si>
  <si>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</si>
  <si>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</si>
  <si>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</si>
  <si>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</si>
  <si>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</si>
  <si>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</si>
  <si>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</si>
  <si>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</si>
  <si>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</si>
  <si>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</si>
  <si>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</si>
  <si>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</si>
  <si>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</si>
  <si>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</si>
  <si>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</si>
  <si>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</si>
  <si>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</si>
  <si>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</si>
  <si>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</si>
  <si>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</si>
  <si>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</si>
  <si>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</si>
  <si>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</si>
  <si>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</si>
  <si>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</si>
  <si>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</si>
  <si>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</si>
  <si>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</si>
  <si>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</si>
  <si>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</si>
  <si>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</si>
  <si>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</si>
  <si>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</si>
  <si>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</si>
  <si>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</si>
  <si>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</si>
  <si>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</si>
  <si>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</si>
  <si>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</si>
  <si>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</si>
  <si>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</si>
  <si>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</si>
  <si>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</si>
  <si>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</si>
  <si>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</si>
  <si>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</si>
  <si>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</si>
  <si>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</si>
  <si>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</si>
  <si>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</si>
  <si>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</si>
  <si>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</si>
  <si>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</si>
  <si>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</si>
  <si>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</si>
  <si>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</si>
  <si>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</si>
  <si>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</si>
  <si>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</si>
  <si>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</si>
  <si>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</si>
  <si>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</si>
  <si>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</si>
  <si>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</si>
  <si>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</si>
  <si>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</si>
  <si>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</si>
  <si>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</si>
  <si>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</si>
  <si>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</si>
  <si>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</si>
  <si>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</si>
  <si>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</si>
  <si>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</si>
  <si>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</si>
  <si>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</si>
  <si>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</si>
  <si>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</si>
  <si>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</si>
  <si>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</si>
  <si>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城野 1・重住 2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</si>
  <si>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</si>
  <si>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</si>
  <si>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</si>
  <si>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</si>
  <si>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</si>
  <si>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</si>
  <si>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</si>
  <si>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</si>
  <si>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1</t>
  </si>
  <si>
    <t>若園 2</t>
  </si>
  <si>
    <t>若園 4</t>
  </si>
  <si>
    <t>若園 3</t>
  </si>
  <si>
    <t>蜷田若園 2</t>
  </si>
  <si>
    <t>蜷田若園 1</t>
  </si>
  <si>
    <t>蜷田若園 3</t>
  </si>
  <si>
    <t>湯川 2・3</t>
  </si>
  <si>
    <t>湯川 4</t>
  </si>
  <si>
    <t>湯川 1・5</t>
  </si>
  <si>
    <t>湯川新町 1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</si>
  <si>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</si>
  <si>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</si>
  <si>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</si>
  <si>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</si>
  <si>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</si>
  <si>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</si>
  <si>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</si>
  <si>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</si>
  <si>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</si>
  <si>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</si>
  <si>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</si>
  <si>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</si>
  <si>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</si>
  <si>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</si>
  <si>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</si>
  <si>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</si>
  <si>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</si>
  <si>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</si>
  <si>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</si>
  <si>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</si>
  <si>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</si>
  <si>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</si>
  <si>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</si>
  <si>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</si>
  <si>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</si>
  <si>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</si>
  <si>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</si>
  <si>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</si>
  <si>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</si>
  <si>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</si>
  <si>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</si>
  <si>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</si>
  <si>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</si>
  <si>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</si>
  <si>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</si>
  <si>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</si>
  <si>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</si>
  <si>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</si>
  <si>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</si>
  <si>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</si>
  <si>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</si>
  <si>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</si>
  <si>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長野 3・津田新町 1・2</t>
  </si>
  <si>
    <t>津田新町 3・4</t>
  </si>
  <si>
    <t>田原新町 1</t>
  </si>
  <si>
    <t>田原新町 2・3</t>
  </si>
  <si>
    <t>長野 2・長野本町 1・2・3・4・津田 1</t>
  </si>
  <si>
    <t>津田 2・3</t>
  </si>
  <si>
    <t>津田 4・5</t>
  </si>
  <si>
    <t>舞ケ丘 2・3</t>
  </si>
  <si>
    <t>舞ケ丘 1・4・5</t>
  </si>
  <si>
    <t>下曽根 1</t>
  </si>
  <si>
    <t>下曽根 2</t>
  </si>
  <si>
    <t>下曽根 3</t>
  </si>
  <si>
    <t>下曽根 4</t>
  </si>
  <si>
    <t>中曽根東 1・2</t>
  </si>
  <si>
    <t>中曽根東 3・4・5・6</t>
  </si>
  <si>
    <t>下曽根新町</t>
  </si>
  <si>
    <t>中曽根 1</t>
  </si>
  <si>
    <t>中曽根 2・3</t>
  </si>
  <si>
    <t>中曽根 4</t>
  </si>
  <si>
    <t>中曽根 5・6</t>
  </si>
  <si>
    <t>田原 1・3</t>
  </si>
  <si>
    <t>田原 2</t>
  </si>
  <si>
    <t>田原 4・5</t>
  </si>
  <si>
    <t>東貫 1</t>
  </si>
  <si>
    <t>東貫 2</t>
  </si>
  <si>
    <t>東貫 3</t>
  </si>
  <si>
    <t>上貫 1</t>
  </si>
  <si>
    <t>上貫 2</t>
  </si>
  <si>
    <t>下貫 1・2</t>
  </si>
  <si>
    <t>下貫 3</t>
  </si>
  <si>
    <t>下貫 4・大字貫（一部）</t>
  </si>
  <si>
    <t>上貫 3・西貫 1・2</t>
  </si>
  <si>
    <t>中貫 1</t>
  </si>
  <si>
    <t>中貫 2・中貫本町</t>
  </si>
  <si>
    <t>貫弥生が丘 1・2・3</t>
  </si>
  <si>
    <t>上曽根 1・2・3</t>
  </si>
  <si>
    <t>上曽根 4・5・朽網西 2</t>
  </si>
  <si>
    <t>上曽根新町･曽根新田南 1・2・3・4・大字曽根</t>
  </si>
  <si>
    <t>朽網西 1･大字朽網･大字曽根新田</t>
  </si>
  <si>
    <t>朽網西 3</t>
  </si>
  <si>
    <t>朽網西 5</t>
  </si>
  <si>
    <t>朽網西 6・朽網東 2</t>
  </si>
  <si>
    <t>朽網西 4</t>
  </si>
  <si>
    <t>朽網東 1・3</t>
  </si>
  <si>
    <t>朽網東 4・5</t>
  </si>
  <si>
    <t>朽網東 6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</si>
  <si>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</si>
  <si>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</si>
  <si>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</si>
  <si>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</si>
  <si>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</si>
  <si>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</si>
  <si>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</si>
  <si>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</si>
  <si>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</si>
  <si>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</si>
  <si>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</si>
  <si>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</si>
  <si>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</si>
  <si>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</si>
  <si>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</si>
  <si>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</si>
  <si>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</si>
  <si>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</si>
  <si>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</si>
  <si>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</si>
  <si>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</si>
  <si>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</si>
  <si>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</si>
  <si>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</si>
  <si>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</si>
  <si>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上石田 1・下石田 2・3</t>
  </si>
  <si>
    <t>星和台 1</t>
  </si>
  <si>
    <t>星和台 2・上石田 2</t>
  </si>
  <si>
    <t>横代北町 1</t>
  </si>
  <si>
    <t>横代北町 2</t>
  </si>
  <si>
    <t>横代東町 1・2</t>
  </si>
  <si>
    <t>横代北町 5</t>
  </si>
  <si>
    <t>横代北町 3</t>
  </si>
  <si>
    <t>横代東町 3・4</t>
  </si>
  <si>
    <t>横代北町 4・上石田 3</t>
  </si>
  <si>
    <t>石田南 1</t>
  </si>
  <si>
    <t>隠蓑・横代南町 5・石田南 2・3</t>
  </si>
  <si>
    <t>守恒 1</t>
  </si>
  <si>
    <t>守恒 3</t>
  </si>
  <si>
    <t>守恒 2</t>
  </si>
  <si>
    <t>守恒 4・5</t>
  </si>
  <si>
    <t>企救丘 6</t>
  </si>
  <si>
    <t>企救丘 5</t>
  </si>
  <si>
    <t>山手 1</t>
  </si>
  <si>
    <t>山手 2・3</t>
  </si>
  <si>
    <t>企救丘 3・4</t>
  </si>
  <si>
    <t>企救丘 1</t>
  </si>
  <si>
    <t>企救丘 2</t>
  </si>
  <si>
    <t>志徳 1</t>
  </si>
  <si>
    <t>志井 3</t>
  </si>
  <si>
    <t>志井 2・4</t>
  </si>
  <si>
    <t>志井 1・5</t>
  </si>
  <si>
    <t>志徳 2</t>
  </si>
  <si>
    <t>志井公園・志井 6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</si>
  <si>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</si>
  <si>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</si>
  <si>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</si>
  <si>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</si>
  <si>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</si>
  <si>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</si>
  <si>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</si>
  <si>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</si>
  <si>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</si>
  <si>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</si>
  <si>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</si>
  <si>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</si>
  <si>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</si>
  <si>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</si>
  <si>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</si>
  <si>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</si>
  <si>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</si>
  <si>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</si>
  <si>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</si>
  <si>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</si>
  <si>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</si>
  <si>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</si>
  <si>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</si>
  <si>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</si>
  <si>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</si>
  <si>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</si>
  <si>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</si>
  <si>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</si>
  <si>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</si>
  <si>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</si>
  <si>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</si>
  <si>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</si>
  <si>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</si>
  <si>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</si>
  <si>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</si>
  <si>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</si>
  <si>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</si>
  <si>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</si>
  <si>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</si>
  <si>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</si>
  <si>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</si>
  <si>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</si>
  <si>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</si>
  <si>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</si>
  <si>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</si>
  <si>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</si>
  <si>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</si>
  <si>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</si>
  <si>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</si>
  <si>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</si>
  <si>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</si>
  <si>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</si>
  <si>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</si>
  <si>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</si>
  <si>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</si>
  <si>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</si>
  <si>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</si>
  <si>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</si>
  <si>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</si>
  <si>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</si>
  <si>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</si>
  <si>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</si>
  <si>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</si>
  <si>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</si>
  <si>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</si>
  <si>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</si>
  <si>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</si>
  <si>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</si>
  <si>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</si>
  <si>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</si>
  <si>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</si>
  <si>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</si>
  <si>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</si>
  <si>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</si>
  <si>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</si>
  <si>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</si>
  <si>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</si>
  <si>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</si>
  <si>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</si>
  <si>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</si>
  <si>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</si>
  <si>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</si>
  <si>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</si>
  <si>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</si>
  <si>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</si>
  <si>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</si>
  <si>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</si>
  <si>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</si>
  <si>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</si>
  <si>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</si>
  <si>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</si>
  <si>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</si>
  <si>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</si>
  <si>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</si>
  <si>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</si>
  <si>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</si>
  <si>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</si>
  <si>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</si>
  <si>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</si>
  <si>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</si>
  <si>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</si>
  <si>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</si>
  <si>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</si>
  <si>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</si>
  <si>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</si>
  <si>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</si>
  <si>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</si>
  <si>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</si>
  <si>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</si>
  <si>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</si>
  <si>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</si>
  <si>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</si>
  <si>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</si>
  <si>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</si>
  <si>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</si>
  <si>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</si>
  <si>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</si>
  <si>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</si>
  <si>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</si>
  <si>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</si>
  <si>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</si>
  <si>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</si>
  <si>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</si>
  <si>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</si>
  <si>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</si>
  <si>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</si>
  <si>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</si>
  <si>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</si>
  <si>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</si>
  <si>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京町 1・2・魚町 1 ・船頭町</t>
  </si>
  <si>
    <t>京町 3・4 ・米町 1</t>
  </si>
  <si>
    <t>魚町 2・3・4 ・船場町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</si>
  <si>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</si>
  <si>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</si>
  <si>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</si>
  <si>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</si>
  <si>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</si>
  <si>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</si>
  <si>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</si>
  <si>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</si>
  <si>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</si>
  <si>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</si>
  <si>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</si>
  <si>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</si>
  <si>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</si>
  <si>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</si>
  <si>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</si>
  <si>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</si>
  <si>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</si>
  <si>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</si>
  <si>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</si>
  <si>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</si>
  <si>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</si>
  <si>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</si>
  <si>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</si>
  <si>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</si>
  <si>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</si>
  <si>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</si>
  <si>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</si>
  <si>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</si>
  <si>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</si>
  <si>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</si>
  <si>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</si>
  <si>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</si>
  <si>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</si>
  <si>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</si>
  <si>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</si>
  <si>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</si>
  <si>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</si>
  <si>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</si>
  <si>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</si>
  <si>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</si>
  <si>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</si>
  <si>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</si>
  <si>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</si>
  <si>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</si>
  <si>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</si>
  <si>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</si>
  <si>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</si>
  <si>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</si>
  <si>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</si>
  <si>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</si>
  <si>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</si>
  <si>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</si>
  <si>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</si>
  <si>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</si>
  <si>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</si>
  <si>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</si>
  <si>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</si>
  <si>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</si>
  <si>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</si>
  <si>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</si>
  <si>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</si>
  <si>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</si>
  <si>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</si>
  <si>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</si>
  <si>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</si>
  <si>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</si>
  <si>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</si>
  <si>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</si>
  <si>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</si>
  <si>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</si>
  <si>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</si>
  <si>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</si>
  <si>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</si>
  <si>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</si>
  <si>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サイズ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</si>
  <si>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</si>
  <si>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</si>
  <si>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</si>
  <si>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</si>
  <si>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</si>
  <si>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</si>
  <si>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</si>
  <si>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</si>
  <si>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</si>
  <si>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</si>
  <si>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</si>
  <si>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</si>
  <si>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</si>
  <si>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</si>
  <si>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</si>
  <si>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</si>
  <si>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</si>
  <si>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</si>
  <si>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</si>
  <si>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</si>
  <si>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</si>
  <si>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</si>
  <si>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</si>
  <si>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</si>
  <si>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</si>
  <si>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</si>
  <si>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</si>
  <si>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</si>
  <si>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</si>
  <si>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</si>
  <si>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</si>
  <si>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</si>
  <si>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</si>
  <si>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</si>
  <si>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</si>
  <si>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</si>
  <si>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</si>
  <si>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</si>
  <si>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</si>
  <si>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</si>
  <si>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</si>
  <si>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</si>
  <si>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</si>
  <si>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</si>
  <si>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</si>
  <si>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</si>
  <si>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</si>
  <si>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</si>
  <si>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</si>
  <si>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</si>
  <si>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</si>
  <si>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</si>
  <si>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</si>
  <si>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</si>
  <si>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</si>
  <si>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</si>
  <si>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</si>
  <si>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</si>
  <si>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</si>
  <si>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</si>
  <si>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</si>
  <si>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</si>
  <si>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</si>
  <si>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</si>
  <si>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</si>
  <si>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</si>
  <si>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</si>
  <si>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</si>
  <si>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</si>
  <si>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</si>
  <si>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</si>
  <si>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サイズ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</si>
  <si>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</si>
  <si>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</si>
  <si>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</si>
  <si>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</si>
  <si>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</si>
  <si>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</si>
  <si>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</si>
  <si>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</si>
  <si>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</si>
  <si>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</si>
  <si>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</si>
  <si>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横代葉山・大字横代　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</si>
  <si>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</si>
  <si>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</si>
  <si>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</si>
  <si>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</si>
  <si>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</si>
  <si>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</si>
  <si>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</si>
  <si>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</si>
  <si>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サイズ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</si>
  <si>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</si>
  <si>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</si>
  <si>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</si>
  <si>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</si>
  <si>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</si>
  <si>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</si>
  <si>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</si>
  <si>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</si>
  <si>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</si>
  <si>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</si>
  <si>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</si>
  <si>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</si>
  <si>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</si>
  <si>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</si>
  <si>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</si>
  <si>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</si>
  <si>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</si>
  <si>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</si>
  <si>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</si>
  <si>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</si>
  <si>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</si>
  <si>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</si>
  <si>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</si>
  <si>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</si>
  <si>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</si>
  <si>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</si>
  <si>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</si>
  <si>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</si>
  <si>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</si>
  <si>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</si>
  <si>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</si>
  <si>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</si>
  <si>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</si>
  <si>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</si>
  <si>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</si>
  <si>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</si>
  <si>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</si>
  <si>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</si>
  <si>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</si>
  <si>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</si>
  <si>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</si>
  <si>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</si>
  <si>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</si>
  <si>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</si>
  <si>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</si>
  <si>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</si>
  <si>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</si>
  <si>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</si>
  <si>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</si>
  <si>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</si>
  <si>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</si>
  <si>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</si>
  <si>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</si>
  <si>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サイズ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</si>
  <si>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</si>
  <si>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</si>
  <si>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</si>
  <si>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</si>
  <si>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</si>
  <si>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</si>
  <si>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</si>
  <si>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</si>
  <si>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</si>
  <si>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</si>
  <si>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</si>
  <si>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</si>
  <si>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</si>
  <si>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</si>
  <si>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</si>
  <si>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</si>
  <si>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</si>
  <si>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</si>
  <si>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サイズ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</si>
  <si>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</si>
  <si>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</si>
  <si>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</si>
  <si>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</si>
  <si>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</si>
  <si>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</si>
  <si>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</si>
  <si>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</si>
  <si>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</si>
  <si>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</si>
  <si>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</si>
  <si>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</si>
  <si>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</si>
  <si>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</si>
  <si>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</si>
  <si>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</si>
  <si>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</si>
  <si>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</si>
  <si>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</si>
  <si>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</si>
  <si>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</si>
  <si>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</si>
  <si>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</si>
  <si>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</si>
  <si>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</si>
  <si>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</si>
  <si>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</si>
  <si>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</si>
  <si>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</si>
  <si>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</si>
  <si>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</si>
  <si>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</si>
  <si>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</si>
  <si>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</si>
  <si>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</si>
  <si>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</si>
  <si>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</si>
  <si>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</si>
  <si>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</si>
  <si>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</si>
  <si>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</si>
  <si>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サイズ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</si>
  <si>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</si>
  <si>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</si>
  <si>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</si>
  <si>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</si>
  <si>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</si>
  <si>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</si>
  <si>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</si>
  <si>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</si>
  <si>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</si>
  <si>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</si>
  <si>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</si>
  <si>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</si>
  <si>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</si>
  <si>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</si>
  <si>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</si>
  <si>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</si>
  <si>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</si>
  <si>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</si>
  <si>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</si>
  <si>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</si>
  <si>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</si>
  <si>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</si>
  <si>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</si>
  <si>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</si>
  <si>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</si>
  <si>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</si>
  <si>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</si>
  <si>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</si>
  <si>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</si>
  <si>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</si>
  <si>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(木)</t>
  </si>
  <si>
    <t>(金)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</si>
  <si>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</si>
  <si>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</si>
  <si>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</si>
  <si>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</si>
  <si>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</si>
  <si>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</si>
  <si>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</si>
  <si>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</si>
  <si>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</si>
  <si>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</si>
  <si>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</si>
  <si>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</si>
  <si>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</si>
  <si>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</si>
  <si>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</si>
  <si>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</si>
  <si>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</si>
  <si>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</si>
  <si>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</si>
  <si>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</si>
  <si>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</si>
  <si>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</si>
  <si>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</si>
  <si>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</si>
  <si>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</si>
  <si>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</si>
  <si>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</si>
  <si>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</si>
  <si>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</si>
  <si>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</si>
  <si>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</si>
  <si>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</si>
  <si>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</si>
  <si>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</si>
  <si>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</si>
  <si>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</si>
  <si>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</si>
  <si>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</si>
  <si>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</si>
  <si>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</si>
  <si>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</si>
  <si>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</si>
  <si>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</si>
  <si>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</si>
  <si>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</si>
  <si>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</si>
  <si>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</si>
  <si>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</si>
  <si>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</si>
  <si>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</si>
  <si>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</si>
  <si>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</si>
  <si>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</si>
  <si>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</si>
  <si>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</si>
  <si>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</si>
  <si>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</si>
  <si>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</si>
  <si>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</si>
  <si>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</si>
  <si>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</si>
  <si>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</si>
  <si>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</si>
  <si>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</si>
  <si>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</si>
  <si>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</si>
  <si>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</si>
  <si>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</si>
  <si>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</si>
  <si>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</si>
  <si>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</si>
  <si>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</si>
  <si>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</si>
  <si>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</si>
  <si>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</si>
  <si>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</si>
  <si>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</si>
  <si>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</si>
  <si>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</si>
  <si>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</si>
  <si>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</si>
  <si>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</si>
  <si>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</si>
  <si>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</si>
  <si>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</si>
  <si>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</si>
  <si>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</si>
  <si>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</si>
  <si>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</si>
  <si>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</si>
  <si>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</si>
  <si>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</si>
  <si>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</si>
  <si>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</si>
  <si>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</si>
  <si>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</si>
  <si>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</si>
  <si>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</si>
  <si>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</si>
  <si>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</si>
  <si>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</si>
  <si>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</si>
  <si>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</si>
  <si>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</si>
  <si>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</si>
  <si>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</si>
  <si>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</si>
  <si>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</si>
  <si>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</si>
  <si>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</si>
  <si>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</si>
  <si>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</si>
  <si>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</si>
  <si>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</si>
  <si>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</si>
  <si>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</si>
  <si>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</si>
  <si>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</si>
  <si>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</si>
  <si>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</si>
  <si>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</si>
  <si>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</si>
  <si>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</si>
  <si>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</si>
  <si>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</si>
  <si>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</si>
  <si>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</si>
  <si>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</si>
  <si>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</si>
  <si>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</si>
  <si>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</si>
  <si>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</si>
  <si>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</si>
  <si>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</si>
  <si>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</si>
  <si>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</si>
  <si>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</si>
  <si>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</si>
  <si>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</si>
  <si>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</si>
  <si>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</si>
  <si>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</si>
  <si>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</si>
  <si>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</si>
  <si>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</si>
  <si>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</si>
  <si>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</si>
  <si>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</si>
  <si>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</si>
  <si>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</si>
  <si>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</si>
  <si>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</si>
  <si>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</si>
  <si>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</si>
  <si>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浜町・東港町</t>
  </si>
  <si>
    <t>扇ヶ浦 1・2</t>
  </si>
  <si>
    <t>WD - 2</t>
  </si>
  <si>
    <t>WD - 3</t>
  </si>
  <si>
    <t>WD - 4</t>
  </si>
  <si>
    <t>学研北部①　小敷ひびきの3</t>
  </si>
  <si>
    <t>学研北部②　大字塩屋</t>
  </si>
  <si>
    <t>塩屋2・3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</si>
  <si>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</si>
  <si>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</si>
  <si>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</si>
  <si>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</si>
  <si>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</si>
  <si>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</si>
  <si>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</si>
  <si>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</si>
  <si>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</si>
  <si>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</si>
  <si>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</si>
  <si>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</si>
  <si>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</si>
  <si>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門司区
（50,989）</t>
  </si>
  <si>
    <t>若松区
（40,066）</t>
  </si>
  <si>
    <t>戸畑区
（30,229）</t>
  </si>
  <si>
    <t>小倉北区
（100,103）</t>
  </si>
  <si>
    <t>小倉南区
（100,603）</t>
  </si>
  <si>
    <t>八幡東区
（35,407）</t>
  </si>
  <si>
    <t>八幡西区
（123,218）</t>
  </si>
  <si>
    <t>水巻町
（13,236）</t>
  </si>
  <si>
    <t>中間市
（20,529）</t>
  </si>
  <si>
    <t>苅田町
（16,895）</t>
  </si>
  <si>
    <t>※地区名下（数字）：各行政区毎の平成29年1月1日住民基本台帳世帯数 / 2017年7月5日公表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</si>
</sst>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91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38" fontId="30" fillId="0" borderId="10" xfId="49" applyFont="1" applyBorder="1" applyAlignment="1">
      <alignment horizontal="right" vertical="center"/>
    </xf>
    <xf numFmtId="0" fontId="30" fillId="0" borderId="10" xfId="65" applyFont="1" applyBorder="1" applyAlignment="1">
      <alignment horizontal="left" vertical="center"/>
      <protection/>
    </xf>
    <xf numFmtId="187" fontId="30" fillId="0" borderId="10" xfId="0" applyNumberFormat="1" applyFont="1" applyBorder="1" applyAlignment="1">
      <alignment horizontal="center" vertical="center" shrinkToFit="1"/>
    </xf>
    <xf numFmtId="0" fontId="31" fillId="0" borderId="10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1" fillId="0" borderId="12" xfId="65" applyFont="1" applyBorder="1" applyAlignment="1" applyProtection="1">
      <alignment horizontal="center" vertical="center"/>
      <protection/>
    </xf>
    <xf numFmtId="0" fontId="31" fillId="0" borderId="13" xfId="65" applyFont="1" applyBorder="1" applyAlignment="1" applyProtection="1">
      <alignment horizontal="center" vertical="center"/>
      <protection/>
    </xf>
    <xf numFmtId="0" fontId="31" fillId="0" borderId="14" xfId="65" applyFont="1" applyBorder="1" applyAlignment="1" applyProtection="1">
      <alignment horizontal="center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5" xfId="65" applyFont="1" applyFill="1" applyBorder="1" applyAlignment="1">
      <alignment horizontal="center" vertical="center"/>
      <protection/>
    </xf>
    <xf numFmtId="0" fontId="35" fillId="24" borderId="15" xfId="65" applyFont="1" applyFill="1" applyBorder="1" applyAlignment="1">
      <alignment horizontal="center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25" borderId="18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19" xfId="65" applyFont="1" applyBorder="1" applyAlignment="1">
      <alignment vertical="center"/>
      <protection/>
    </xf>
    <xf numFmtId="0" fontId="25" fillId="0" borderId="21" xfId="0" applyFont="1" applyFill="1" applyBorder="1" applyAlignment="1">
      <alignment vertical="center"/>
    </xf>
    <xf numFmtId="0" fontId="31" fillId="0" borderId="21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22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9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21" xfId="65" applyFont="1" applyFill="1" applyBorder="1" applyAlignment="1">
      <alignment horizontal="center" vertical="center" textRotation="255"/>
      <protection/>
    </xf>
    <xf numFmtId="0" fontId="31" fillId="0" borderId="21" xfId="65" applyFont="1" applyFill="1" applyBorder="1" applyAlignment="1">
      <alignment horizontal="left" vertical="center"/>
      <protection/>
    </xf>
    <xf numFmtId="188" fontId="25" fillId="0" borderId="2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65" applyFont="1" applyFill="1" applyAlignment="1" applyProtection="1">
      <alignment vertical="center"/>
      <protection locked="0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9" xfId="65" applyNumberFormat="1" applyFont="1" applyBorder="1" applyAlignment="1">
      <alignment horizontal="right" vertical="center"/>
      <protection/>
    </xf>
    <xf numFmtId="38" fontId="31" fillId="0" borderId="21" xfId="65" applyNumberFormat="1" applyFont="1" applyBorder="1" applyAlignment="1">
      <alignment horizontal="right" vertical="center"/>
      <protection/>
    </xf>
    <xf numFmtId="38" fontId="31" fillId="0" borderId="21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14" fillId="0" borderId="0" xfId="64">
      <alignment vertical="center"/>
      <protection/>
    </xf>
    <xf numFmtId="0" fontId="42" fillId="0" borderId="23" xfId="64" applyFont="1" applyFill="1" applyBorder="1" applyAlignment="1">
      <alignment horizontal="left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14" fillId="0" borderId="0" xfId="64" applyFill="1" applyBorder="1" applyAlignment="1" applyProtection="1">
      <alignment horizontal="center" vertical="center" shrinkToFit="1"/>
      <protection locked="0"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40" fillId="0" borderId="0" xfId="64" applyFont="1" applyFill="1" applyAlignment="1" applyProtection="1">
      <alignment horizontal="center" vertical="center"/>
      <protection locked="0"/>
    </xf>
    <xf numFmtId="0" fontId="31" fillId="25" borderId="24" xfId="65" applyFont="1" applyFill="1" applyBorder="1" applyAlignment="1">
      <alignment horizontal="left" vertical="center"/>
      <protection/>
    </xf>
    <xf numFmtId="0" fontId="31" fillId="25" borderId="25" xfId="65" applyFont="1" applyFill="1" applyBorder="1" applyAlignment="1">
      <alignment horizontal="left" vertical="center"/>
      <protection/>
    </xf>
    <xf numFmtId="0" fontId="31" fillId="25" borderId="26" xfId="65" applyFont="1" applyFill="1" applyBorder="1" applyAlignment="1">
      <alignment horizontal="left" vertical="center"/>
      <protection/>
    </xf>
    <xf numFmtId="0" fontId="35" fillId="0" borderId="0" xfId="65" applyFont="1" applyAlignment="1">
      <alignment vertical="center"/>
      <protection/>
    </xf>
    <xf numFmtId="38" fontId="31" fillId="0" borderId="0" xfId="65" applyNumberFormat="1" applyFont="1" applyFill="1" applyBorder="1" applyAlignment="1">
      <alignment horizontal="right" vertical="center"/>
      <protection/>
    </xf>
    <xf numFmtId="38" fontId="31" fillId="0" borderId="0" xfId="65" applyNumberFormat="1" applyFont="1" applyFill="1" applyBorder="1" applyAlignment="1" applyProtection="1">
      <alignment horizontal="right" vertical="center"/>
      <protection locked="0"/>
    </xf>
    <xf numFmtId="204" fontId="31" fillId="0" borderId="0" xfId="6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 textRotation="255"/>
    </xf>
    <xf numFmtId="204" fontId="31" fillId="0" borderId="0" xfId="65" applyNumberFormat="1" applyFont="1" applyFill="1" applyBorder="1" applyAlignment="1">
      <alignment horizontal="right" vertical="center"/>
      <protection/>
    </xf>
    <xf numFmtId="192" fontId="31" fillId="0" borderId="0" xfId="65" applyNumberFormat="1" applyFont="1" applyFill="1" applyBorder="1" applyAlignment="1">
      <alignment horizontal="right"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188" fontId="31" fillId="0" borderId="0" xfId="65" applyNumberFormat="1" applyFont="1" applyFill="1" applyBorder="1" applyAlignment="1">
      <alignment horizontal="right" vertical="center"/>
      <protection/>
    </xf>
    <xf numFmtId="204" fontId="31" fillId="0" borderId="0" xfId="65" applyNumberFormat="1" applyFont="1" applyFill="1" applyBorder="1" applyAlignment="1">
      <alignment horizontal="center" vertical="center"/>
      <protection/>
    </xf>
    <xf numFmtId="188" fontId="31" fillId="0" borderId="0" xfId="65" applyNumberFormat="1" applyFont="1" applyFill="1" applyBorder="1" applyAlignment="1">
      <alignment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1" fillId="0" borderId="0" xfId="0" applyFont="1" applyFill="1" applyBorder="1" applyAlignment="1">
      <alignment horizontal="left" vertical="center"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38" fontId="31" fillId="0" borderId="0" xfId="65" applyNumberFormat="1" applyFont="1" applyFill="1" applyBorder="1" applyAlignment="1">
      <alignment vertical="center"/>
      <protection/>
    </xf>
    <xf numFmtId="185" fontId="31" fillId="0" borderId="27" xfId="65" applyNumberFormat="1" applyFont="1" applyBorder="1" applyAlignment="1">
      <alignment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1" fillId="0" borderId="28" xfId="65" applyFont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188" fontId="25" fillId="0" borderId="27" xfId="0" applyNumberFormat="1" applyFont="1" applyFill="1" applyBorder="1" applyAlignment="1">
      <alignment vertical="center"/>
    </xf>
    <xf numFmtId="188" fontId="25" fillId="0" borderId="28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0" fontId="30" fillId="0" borderId="0" xfId="65" applyFont="1" applyBorder="1" applyAlignment="1">
      <alignment horizontal="center" vertical="center"/>
      <protection/>
    </xf>
    <xf numFmtId="185" fontId="49" fillId="0" borderId="0" xfId="65" applyNumberFormat="1" applyFont="1" applyFill="1" applyBorder="1" applyAlignment="1">
      <alignment vertical="center"/>
      <protection/>
    </xf>
    <xf numFmtId="0" fontId="49" fillId="0" borderId="0" xfId="65" applyFont="1" applyFill="1" applyBorder="1" applyAlignment="1">
      <alignment horizontal="center" vertical="center"/>
      <protection/>
    </xf>
    <xf numFmtId="0" fontId="49" fillId="0" borderId="0" xfId="65" applyFont="1" applyFill="1" applyBorder="1" applyAlignment="1">
      <alignment vertical="center"/>
      <protection/>
    </xf>
    <xf numFmtId="0" fontId="49" fillId="0" borderId="0" xfId="65" applyFont="1" applyFill="1" applyAlignment="1">
      <alignment vertical="center"/>
      <protection/>
    </xf>
    <xf numFmtId="188" fontId="31" fillId="0" borderId="28" xfId="65" applyNumberFormat="1" applyFont="1" applyBorder="1" applyAlignment="1" applyProtection="1">
      <alignment vertical="center"/>
      <protection locked="0"/>
    </xf>
    <xf numFmtId="185" fontId="31" fillId="0" borderId="29" xfId="65" applyNumberFormat="1" applyFont="1" applyBorder="1" applyAlignment="1">
      <alignment vertical="center"/>
      <protection/>
    </xf>
    <xf numFmtId="185" fontId="31" fillId="0" borderId="30" xfId="65" applyNumberFormat="1" applyFont="1" applyFill="1" applyBorder="1" applyAlignment="1">
      <alignment vertical="center"/>
      <protection/>
    </xf>
    <xf numFmtId="188" fontId="31" fillId="0" borderId="30" xfId="65" applyNumberFormat="1" applyFont="1" applyBorder="1" applyAlignment="1">
      <alignment vertical="center"/>
      <protection/>
    </xf>
    <xf numFmtId="204" fontId="31" fillId="0" borderId="28" xfId="65" applyNumberFormat="1" applyFont="1" applyBorder="1" applyAlignment="1" applyProtection="1">
      <alignment vertical="center"/>
      <protection locked="0"/>
    </xf>
    <xf numFmtId="188" fontId="31" fillId="0" borderId="30" xfId="65" applyNumberFormat="1" applyFont="1" applyFill="1" applyBorder="1" applyAlignment="1">
      <alignment vertical="center"/>
      <protection/>
    </xf>
    <xf numFmtId="0" fontId="35" fillId="17" borderId="31" xfId="65" applyFont="1" applyFill="1" applyBorder="1" applyAlignment="1">
      <alignment horizontal="center" vertical="center"/>
      <protection/>
    </xf>
    <xf numFmtId="0" fontId="35" fillId="24" borderId="31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7" xfId="65" applyNumberFormat="1" applyFont="1" applyFill="1" applyBorder="1" applyAlignment="1">
      <alignment vertical="center"/>
      <protection/>
    </xf>
    <xf numFmtId="185" fontId="31" fillId="0" borderId="15" xfId="65" applyNumberFormat="1" applyFont="1" applyBorder="1" applyAlignment="1">
      <alignment vertical="center"/>
      <protection/>
    </xf>
    <xf numFmtId="185" fontId="31" fillId="0" borderId="30" xfId="65" applyNumberFormat="1" applyFont="1" applyBorder="1" applyAlignment="1">
      <alignment vertical="center"/>
      <protection/>
    </xf>
    <xf numFmtId="185" fontId="31" fillId="0" borderId="32" xfId="65" applyNumberFormat="1" applyFont="1" applyBorder="1" applyAlignment="1">
      <alignment vertical="center" shrinkToFit="1"/>
      <protection/>
    </xf>
    <xf numFmtId="185" fontId="31" fillId="0" borderId="32" xfId="65" applyNumberFormat="1" applyFont="1" applyBorder="1" applyAlignment="1">
      <alignment vertical="center"/>
      <protection/>
    </xf>
    <xf numFmtId="185" fontId="25" fillId="0" borderId="27" xfId="65" applyNumberFormat="1" applyFont="1" applyBorder="1" applyAlignment="1">
      <alignment vertical="center"/>
      <protection/>
    </xf>
    <xf numFmtId="185" fontId="25" fillId="0" borderId="28" xfId="65" applyNumberFormat="1" applyFont="1" applyBorder="1" applyAlignment="1">
      <alignment vertical="center"/>
      <protection/>
    </xf>
    <xf numFmtId="188" fontId="31" fillId="0" borderId="27" xfId="65" applyNumberFormat="1" applyFont="1" applyBorder="1" applyAlignment="1">
      <alignment vertical="center"/>
      <protection/>
    </xf>
    <xf numFmtId="188" fontId="31" fillId="0" borderId="28" xfId="65" applyNumberFormat="1" applyFont="1" applyBorder="1" applyAlignment="1">
      <alignment vertical="center"/>
      <protection/>
    </xf>
    <xf numFmtId="188" fontId="31" fillId="0" borderId="29" xfId="65" applyNumberFormat="1" applyFont="1" applyBorder="1" applyAlignment="1">
      <alignment vertical="center"/>
      <protection/>
    </xf>
    <xf numFmtId="0" fontId="35" fillId="17" borderId="33" xfId="65" applyFont="1" applyFill="1" applyBorder="1" applyAlignment="1">
      <alignment horizontal="center" vertical="center"/>
      <protection/>
    </xf>
    <xf numFmtId="185" fontId="31" fillId="0" borderId="34" xfId="65" applyNumberFormat="1" applyFont="1" applyBorder="1" applyAlignment="1">
      <alignment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185" fontId="31" fillId="0" borderId="35" xfId="65" applyNumberFormat="1" applyFont="1" applyBorder="1" applyAlignment="1">
      <alignment vertical="center"/>
      <protection/>
    </xf>
    <xf numFmtId="185" fontId="31" fillId="0" borderId="36" xfId="65" applyNumberFormat="1" applyFont="1" applyBorder="1" applyAlignment="1">
      <alignment vertical="center"/>
      <protection/>
    </xf>
    <xf numFmtId="188" fontId="31" fillId="0" borderId="37" xfId="65" applyNumberFormat="1" applyFont="1" applyFill="1" applyBorder="1" applyAlignment="1">
      <alignment vertical="center"/>
      <protection/>
    </xf>
    <xf numFmtId="204" fontId="31" fillId="0" borderId="27" xfId="65" applyNumberFormat="1" applyFont="1" applyBorder="1" applyAlignment="1" applyProtection="1">
      <alignment vertical="center"/>
      <protection locked="0"/>
    </xf>
    <xf numFmtId="0" fontId="32" fillId="0" borderId="38" xfId="65" applyFont="1" applyBorder="1" applyAlignment="1">
      <alignment horizontal="center" vertical="center"/>
      <protection/>
    </xf>
    <xf numFmtId="191" fontId="31" fillId="0" borderId="15" xfId="65" applyNumberFormat="1" applyFont="1" applyFill="1" applyBorder="1" applyAlignment="1">
      <alignment vertical="center" wrapText="1"/>
      <protection/>
    </xf>
    <xf numFmtId="188" fontId="25" fillId="0" borderId="29" xfId="0" applyNumberFormat="1" applyFont="1" applyFill="1" applyBorder="1" applyAlignment="1">
      <alignment vertical="center"/>
    </xf>
    <xf numFmtId="188" fontId="25" fillId="25" borderId="27" xfId="0" applyNumberFormat="1" applyFont="1" applyFill="1" applyBorder="1" applyAlignment="1">
      <alignment vertical="center"/>
    </xf>
    <xf numFmtId="192" fontId="31" fillId="0" borderId="27" xfId="65" applyNumberFormat="1" applyFont="1" applyBorder="1" applyAlignment="1">
      <alignment vertical="center"/>
      <protection/>
    </xf>
    <xf numFmtId="38" fontId="31" fillId="0" borderId="15" xfId="65" applyNumberFormat="1" applyFont="1" applyBorder="1" applyAlignment="1">
      <alignment vertical="center"/>
      <protection/>
    </xf>
    <xf numFmtId="188" fontId="25" fillId="0" borderId="17" xfId="0" applyNumberFormat="1" applyFont="1" applyFill="1" applyBorder="1" applyAlignment="1">
      <alignment vertical="center"/>
    </xf>
    <xf numFmtId="188" fontId="25" fillId="25" borderId="13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6" xfId="0" applyNumberFormat="1" applyFont="1" applyFill="1" applyBorder="1" applyAlignment="1">
      <alignment vertical="center"/>
    </xf>
    <xf numFmtId="185" fontId="31" fillId="0" borderId="37" xfId="65" applyNumberFormat="1" applyFont="1" applyFill="1" applyBorder="1" applyAlignment="1">
      <alignment vertical="center"/>
      <protection/>
    </xf>
    <xf numFmtId="38" fontId="31" fillId="0" borderId="15" xfId="65" applyNumberFormat="1" applyFont="1" applyBorder="1" applyAlignment="1">
      <alignment vertical="center" shrinkToFit="1"/>
      <protection/>
    </xf>
    <xf numFmtId="192" fontId="31" fillId="0" borderId="29" xfId="65" applyNumberFormat="1" applyFont="1" applyBorder="1" applyAlignment="1">
      <alignment vertical="center"/>
      <protection/>
    </xf>
    <xf numFmtId="192" fontId="31" fillId="0" borderId="28" xfId="65" applyNumberFormat="1" applyFont="1" applyBorder="1" applyAlignment="1">
      <alignment vertical="center"/>
      <protection/>
    </xf>
    <xf numFmtId="197" fontId="31" fillId="0" borderId="29" xfId="65" applyNumberFormat="1" applyFont="1" applyBorder="1" applyAlignment="1">
      <alignment vertical="center"/>
      <protection/>
    </xf>
    <xf numFmtId="197" fontId="31" fillId="0" borderId="27" xfId="65" applyNumberFormat="1" applyFont="1" applyFill="1" applyBorder="1" applyAlignment="1">
      <alignment vertical="center"/>
      <protection/>
    </xf>
    <xf numFmtId="197" fontId="31" fillId="0" borderId="28" xfId="65" applyNumberFormat="1" applyFont="1" applyFill="1" applyBorder="1" applyAlignment="1">
      <alignment vertical="center"/>
      <protection/>
    </xf>
    <xf numFmtId="197" fontId="31" fillId="0" borderId="30" xfId="65" applyNumberFormat="1" applyFont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0" fontId="39" fillId="0" borderId="39" xfId="64" applyFont="1" applyFill="1" applyBorder="1" applyAlignment="1">
      <alignment horizontal="center" vertical="center"/>
      <protection/>
    </xf>
    <xf numFmtId="0" fontId="39" fillId="0" borderId="40" xfId="64" applyFont="1" applyFill="1" applyBorder="1" applyAlignment="1" applyProtection="1">
      <alignment horizontal="center" vertical="center"/>
      <protection locked="0"/>
    </xf>
    <xf numFmtId="0" fontId="39" fillId="0" borderId="4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>
      <alignment vertical="center"/>
      <protection/>
    </xf>
    <xf numFmtId="0" fontId="39" fillId="0" borderId="41" xfId="64" applyFont="1" applyFill="1" applyBorder="1" applyAlignment="1">
      <alignment vertical="center" shrinkToFit="1"/>
      <protection/>
    </xf>
    <xf numFmtId="0" fontId="13" fillId="0" borderId="0" xfId="64" applyFont="1" applyFill="1" applyAlignment="1">
      <alignment shrinkToFit="1"/>
      <protection/>
    </xf>
    <xf numFmtId="0" fontId="47" fillId="0" borderId="0" xfId="65" applyFont="1" applyBorder="1" applyAlignment="1" applyProtection="1">
      <alignment horizontal="left" vertical="center"/>
      <protection/>
    </xf>
    <xf numFmtId="0" fontId="47" fillId="0" borderId="0" xfId="65" applyFont="1" applyBorder="1" applyAlignment="1" applyProtection="1">
      <alignment vertical="center"/>
      <protection/>
    </xf>
    <xf numFmtId="0" fontId="39" fillId="0" borderId="0" xfId="64" applyFont="1" applyAlignment="1">
      <alignment vertical="center"/>
      <protection/>
    </xf>
    <xf numFmtId="0" fontId="42" fillId="0" borderId="42" xfId="64" applyFont="1" applyFill="1" applyBorder="1" applyAlignment="1" applyProtection="1">
      <alignment vertical="center"/>
      <protection/>
    </xf>
    <xf numFmtId="0" fontId="14" fillId="0" borderId="43" xfId="64" applyBorder="1" applyProtection="1">
      <alignment vertical="center"/>
      <protection/>
    </xf>
    <xf numFmtId="185" fontId="31" fillId="0" borderId="0" xfId="65" applyNumberFormat="1" applyFont="1" applyAlignment="1">
      <alignment vertical="center"/>
      <protection/>
    </xf>
    <xf numFmtId="0" fontId="26" fillId="24" borderId="44" xfId="0" applyFont="1" applyFill="1" applyBorder="1" applyAlignment="1">
      <alignment vertical="center"/>
    </xf>
    <xf numFmtId="0" fontId="26" fillId="24" borderId="45" xfId="0" applyFont="1" applyFill="1" applyBorder="1" applyAlignment="1">
      <alignment vertical="center"/>
    </xf>
    <xf numFmtId="0" fontId="26" fillId="24" borderId="46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31" fillId="25" borderId="47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2" xfId="65" applyFont="1" applyFill="1" applyBorder="1" applyAlignment="1">
      <alignment horizontal="left" vertical="center"/>
      <protection/>
    </xf>
    <xf numFmtId="0" fontId="30" fillId="0" borderId="22" xfId="65" applyFont="1" applyBorder="1" applyAlignment="1">
      <alignment vertical="center" textRotation="255"/>
      <protection/>
    </xf>
    <xf numFmtId="0" fontId="30" fillId="0" borderId="48" xfId="65" applyFont="1" applyBorder="1" applyAlignment="1">
      <alignment vertical="center" textRotation="255"/>
      <protection/>
    </xf>
    <xf numFmtId="0" fontId="30" fillId="0" borderId="49" xfId="65" applyFont="1" applyBorder="1" applyAlignment="1">
      <alignment vertical="center" textRotation="255"/>
      <protection/>
    </xf>
    <xf numFmtId="0" fontId="39" fillId="0" borderId="24" xfId="64" applyFont="1" applyFill="1" applyBorder="1" applyAlignment="1" applyProtection="1">
      <alignment vertical="center" shrinkToFi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50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44" fillId="0" borderId="24" xfId="64" applyFont="1" applyFill="1" applyBorder="1" applyAlignment="1">
      <alignment horizontal="center" vertical="center"/>
      <protection/>
    </xf>
    <xf numFmtId="0" fontId="44" fillId="0" borderId="5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50" xfId="64" applyFont="1" applyFill="1" applyBorder="1" applyAlignment="1" applyProtection="1">
      <alignment horizontal="center" vertical="center"/>
      <protection locked="0"/>
    </xf>
    <xf numFmtId="195" fontId="44" fillId="0" borderId="10" xfId="64" applyNumberFormat="1" applyFont="1" applyFill="1" applyBorder="1" applyAlignment="1">
      <alignment horizontal="center" vertical="center"/>
      <protection/>
    </xf>
    <xf numFmtId="0" fontId="44" fillId="0" borderId="11" xfId="64" applyFont="1" applyFill="1" applyBorder="1" applyAlignment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40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>
      <alignment horizontal="center" vertical="center" shrinkToFit="1"/>
      <protection/>
    </xf>
    <xf numFmtId="0" fontId="14" fillId="0" borderId="10" xfId="64" applyFill="1" applyBorder="1" applyAlignment="1">
      <alignment vertical="center"/>
      <protection/>
    </xf>
    <xf numFmtId="0" fontId="39" fillId="0" borderId="51" xfId="64" applyFont="1" applyFill="1" applyBorder="1" applyAlignment="1" applyProtection="1">
      <alignment vertical="center" shrinkToFit="1"/>
      <protection locked="0"/>
    </xf>
    <xf numFmtId="0" fontId="14" fillId="0" borderId="21" xfId="64" applyFill="1" applyBorder="1" applyAlignment="1" applyProtection="1">
      <alignment vertical="center" shrinkToFit="1"/>
      <protection locked="0"/>
    </xf>
    <xf numFmtId="0" fontId="14" fillId="0" borderId="52" xfId="64" applyFill="1" applyBorder="1" applyAlignment="1" applyProtection="1">
      <alignment vertical="center" shrinkToFit="1"/>
      <protection locked="0"/>
    </xf>
    <xf numFmtId="55" fontId="46" fillId="26" borderId="32" xfId="64" applyNumberFormat="1" applyFont="1" applyFill="1" applyBorder="1" applyAlignment="1">
      <alignment horizontal="center" vertical="center"/>
      <protection/>
    </xf>
    <xf numFmtId="55" fontId="46" fillId="26" borderId="10" xfId="64" applyNumberFormat="1" applyFont="1" applyFill="1" applyBorder="1" applyAlignment="1">
      <alignment horizontal="center" vertical="center"/>
      <protection/>
    </xf>
    <xf numFmtId="55" fontId="46" fillId="26" borderId="11" xfId="64" applyNumberFormat="1" applyFont="1" applyFill="1" applyBorder="1" applyAlignment="1">
      <alignment horizontal="center" vertical="center"/>
      <protection/>
    </xf>
    <xf numFmtId="0" fontId="50" fillId="0" borderId="15" xfId="64" applyFont="1" applyBorder="1" applyAlignment="1">
      <alignment horizontal="center" vertical="center"/>
      <protection/>
    </xf>
    <xf numFmtId="213" fontId="41" fillId="0" borderId="15" xfId="64" applyNumberFormat="1" applyFont="1" applyFill="1" applyBorder="1" applyAlignment="1">
      <alignment horizontal="center" vertical="center"/>
      <protection/>
    </xf>
    <xf numFmtId="213" fontId="41" fillId="0" borderId="53" xfId="64" applyNumberFormat="1" applyFont="1" applyFill="1" applyBorder="1" applyAlignment="1">
      <alignment horizontal="center" vertical="center"/>
      <protection/>
    </xf>
    <xf numFmtId="0" fontId="44" fillId="0" borderId="54" xfId="64" applyFont="1" applyFill="1" applyBorder="1" applyAlignment="1">
      <alignment horizontal="center" vertical="center"/>
      <protection/>
    </xf>
    <xf numFmtId="0" fontId="44" fillId="0" borderId="39" xfId="64" applyFont="1" applyFill="1" applyBorder="1" applyAlignment="1">
      <alignment horizontal="center" vertical="center"/>
      <protection/>
    </xf>
    <xf numFmtId="0" fontId="44" fillId="0" borderId="55" xfId="64" applyFont="1" applyFill="1" applyBorder="1" applyAlignment="1">
      <alignment horizontal="center" vertical="center"/>
      <protection/>
    </xf>
    <xf numFmtId="0" fontId="44" fillId="0" borderId="15" xfId="64" applyFont="1" applyFill="1" applyBorder="1" applyAlignment="1">
      <alignment horizontal="center" vertical="center"/>
      <protection/>
    </xf>
    <xf numFmtId="0" fontId="40" fillId="0" borderId="0" xfId="64" applyFont="1" applyFill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56" fontId="42" fillId="21" borderId="42" xfId="64" applyNumberFormat="1" applyFont="1" applyFill="1" applyBorder="1" applyAlignment="1" applyProtection="1">
      <alignment horizontal="right" vertical="center" shrinkToFit="1"/>
      <protection/>
    </xf>
    <xf numFmtId="0" fontId="42" fillId="21" borderId="42" xfId="64" applyFont="1" applyFill="1" applyBorder="1" applyAlignment="1" applyProtection="1">
      <alignment horizontal="right" vertical="center" shrinkToFit="1"/>
      <protection/>
    </xf>
    <xf numFmtId="208" fontId="41" fillId="0" borderId="56" xfId="49" applyNumberFormat="1" applyFont="1" applyFill="1" applyBorder="1" applyAlignment="1">
      <alignment horizontal="center" vertical="center"/>
    </xf>
    <xf numFmtId="208" fontId="41" fillId="0" borderId="57" xfId="49" applyNumberFormat="1" applyFont="1" applyFill="1" applyBorder="1" applyAlignment="1">
      <alignment horizontal="center" vertical="center"/>
    </xf>
    <xf numFmtId="0" fontId="51" fillId="0" borderId="56" xfId="64" applyFont="1" applyFill="1" applyBorder="1" applyAlignment="1" applyProtection="1">
      <alignment horizontal="center" vertical="center" wrapText="1"/>
      <protection locked="0"/>
    </xf>
    <xf numFmtId="0" fontId="51" fillId="0" borderId="58" xfId="64" applyFont="1" applyFill="1" applyBorder="1" applyAlignment="1" applyProtection="1">
      <alignment horizontal="center" vertical="center" wrapText="1"/>
      <protection locked="0"/>
    </xf>
    <xf numFmtId="0" fontId="51" fillId="0" borderId="59" xfId="64" applyFont="1" applyFill="1" applyBorder="1" applyAlignment="1" applyProtection="1">
      <alignment horizontal="center" vertical="center" wrapText="1"/>
      <protection locked="0"/>
    </xf>
    <xf numFmtId="0" fontId="44" fillId="0" borderId="51" xfId="64" applyFont="1" applyFill="1" applyBorder="1" applyAlignment="1">
      <alignment horizontal="center" vertical="center"/>
      <protection/>
    </xf>
    <xf numFmtId="0" fontId="44" fillId="0" borderId="52" xfId="64" applyFont="1" applyFill="1" applyBorder="1" applyAlignment="1">
      <alignment horizontal="center" vertical="center"/>
      <protection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50" xfId="64" applyFill="1" applyBorder="1" applyAlignment="1" applyProtection="1">
      <alignment vertical="center" shrinkToFit="1"/>
      <protection locked="0"/>
    </xf>
    <xf numFmtId="0" fontId="39" fillId="0" borderId="54" xfId="64" applyFont="1" applyFill="1" applyBorder="1" applyAlignment="1" applyProtection="1">
      <alignment vertical="center"/>
      <protection locked="0"/>
    </xf>
    <xf numFmtId="0" fontId="14" fillId="0" borderId="40" xfId="64" applyFill="1" applyBorder="1" applyAlignment="1" applyProtection="1">
      <alignment vertical="center"/>
      <protection locked="0"/>
    </xf>
    <xf numFmtId="0" fontId="14" fillId="0" borderId="39" xfId="64" applyFill="1" applyBorder="1" applyAlignment="1" applyProtection="1">
      <alignment vertical="center"/>
      <protection locked="0"/>
    </xf>
    <xf numFmtId="0" fontId="41" fillId="0" borderId="15" xfId="64" applyFont="1" applyFill="1" applyBorder="1" applyAlignment="1" applyProtection="1">
      <alignment horizontal="left" vertical="center" indent="1"/>
      <protection locked="0"/>
    </xf>
    <xf numFmtId="0" fontId="41" fillId="0" borderId="53" xfId="64" applyFont="1" applyFill="1" applyBorder="1" applyAlignment="1" applyProtection="1">
      <alignment horizontal="left" vertical="center" indent="1"/>
      <protection locked="0"/>
    </xf>
    <xf numFmtId="0" fontId="44" fillId="0" borderId="60" xfId="64" applyFont="1" applyFill="1" applyBorder="1" applyAlignment="1">
      <alignment horizontal="center" vertical="center"/>
      <protection/>
    </xf>
    <xf numFmtId="0" fontId="44" fillId="0" borderId="41" xfId="64" applyFont="1" applyFill="1" applyBorder="1" applyAlignment="1">
      <alignment horizontal="center" vertical="center"/>
      <protection/>
    </xf>
    <xf numFmtId="219" fontId="41" fillId="26" borderId="32" xfId="49" applyNumberFormat="1" applyFont="1" applyFill="1" applyBorder="1" applyAlignment="1">
      <alignment horizontal="center" vertical="center"/>
    </xf>
    <xf numFmtId="219" fontId="41" fillId="26" borderId="10" xfId="49" applyNumberFormat="1" applyFont="1" applyFill="1" applyBorder="1" applyAlignment="1">
      <alignment horizontal="center" vertical="center"/>
    </xf>
    <xf numFmtId="219" fontId="41" fillId="26" borderId="61" xfId="49" applyNumberFormat="1" applyFont="1" applyFill="1" applyBorder="1" applyAlignment="1">
      <alignment horizontal="center" vertical="center"/>
    </xf>
    <xf numFmtId="219" fontId="41" fillId="26" borderId="56" xfId="49" applyNumberFormat="1" applyFont="1" applyFill="1" applyBorder="1" applyAlignment="1" applyProtection="1">
      <alignment horizontal="center" vertical="center"/>
      <protection/>
    </xf>
    <xf numFmtId="219" fontId="41" fillId="26" borderId="58" xfId="49" applyNumberFormat="1" applyFont="1" applyFill="1" applyBorder="1" applyAlignment="1" applyProtection="1">
      <alignment horizontal="center" vertical="center"/>
      <protection/>
    </xf>
    <xf numFmtId="219" fontId="41" fillId="26" borderId="57" xfId="49" applyNumberFormat="1" applyFont="1" applyFill="1" applyBorder="1" applyAlignment="1" applyProtection="1">
      <alignment horizontal="center" vertical="center"/>
      <protection/>
    </xf>
    <xf numFmtId="0" fontId="50" fillId="0" borderId="32" xfId="64" applyFont="1" applyBorder="1" applyAlignment="1">
      <alignment horizontal="center" vertical="center" wrapText="1"/>
      <protection/>
    </xf>
    <xf numFmtId="0" fontId="50" fillId="0" borderId="11" xfId="64" applyFont="1" applyBorder="1" applyAlignment="1">
      <alignment horizontal="center" vertical="center" wrapText="1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horizontal="center" vertical="center"/>
      <protection/>
    </xf>
    <xf numFmtId="218" fontId="41" fillId="26" borderId="15" xfId="64" applyNumberFormat="1" applyFont="1" applyFill="1" applyBorder="1" applyAlignment="1" applyProtection="1">
      <alignment horizontal="center" vertical="center"/>
      <protection/>
    </xf>
    <xf numFmtId="186" fontId="41" fillId="0" borderId="15" xfId="64" applyNumberFormat="1" applyFont="1" applyFill="1" applyBorder="1" applyAlignment="1">
      <alignment horizontal="center" vertical="center"/>
      <protection/>
    </xf>
    <xf numFmtId="186" fontId="41" fillId="0" borderId="53" xfId="64" applyNumberFormat="1" applyFont="1" applyFill="1" applyBorder="1" applyAlignment="1">
      <alignment horizontal="center" vertical="center"/>
      <protection/>
    </xf>
    <xf numFmtId="0" fontId="41" fillId="0" borderId="15" xfId="64" applyFont="1" applyFill="1" applyBorder="1" applyAlignment="1">
      <alignment horizontal="center" vertical="center"/>
      <protection/>
    </xf>
    <xf numFmtId="187" fontId="39" fillId="0" borderId="0" xfId="64" applyNumberFormat="1" applyFont="1" applyFill="1" applyBorder="1" applyAlignment="1" applyProtection="1">
      <alignment horizontal="right"/>
      <protection locked="0"/>
    </xf>
    <xf numFmtId="0" fontId="39" fillId="0" borderId="10" xfId="64" applyFont="1" applyFill="1" applyBorder="1" applyAlignment="1">
      <alignment horizontal="center" vertical="center"/>
      <protection/>
    </xf>
    <xf numFmtId="0" fontId="42" fillId="0" borderId="0" xfId="64" applyFont="1" applyAlignment="1">
      <alignment horizontal="right" vertical="center"/>
      <protection/>
    </xf>
    <xf numFmtId="195" fontId="42" fillId="21" borderId="62" xfId="64" applyNumberFormat="1" applyFont="1" applyFill="1" applyBorder="1" applyAlignment="1" applyProtection="1">
      <alignment horizontal="center" vertical="center"/>
      <protection/>
    </xf>
    <xf numFmtId="195" fontId="42" fillId="21" borderId="42" xfId="64" applyNumberFormat="1" applyFont="1" applyFill="1" applyBorder="1" applyAlignment="1" applyProtection="1">
      <alignment horizontal="center" vertical="center"/>
      <protection/>
    </xf>
    <xf numFmtId="0" fontId="39" fillId="0" borderId="62" xfId="64" applyFont="1" applyFill="1" applyBorder="1" applyAlignment="1">
      <alignment horizontal="center" vertical="center"/>
      <protection/>
    </xf>
    <xf numFmtId="0" fontId="39" fillId="0" borderId="63" xfId="64" applyFont="1" applyFill="1" applyBorder="1" applyAlignment="1">
      <alignment horizontal="center" vertical="center"/>
      <protection/>
    </xf>
    <xf numFmtId="187" fontId="42" fillId="0" borderId="62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42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63" xfId="64" applyNumberFormat="1" applyFont="1" applyFill="1" applyBorder="1" applyAlignment="1" applyProtection="1">
      <alignment horizontal="center" vertical="center" shrinkToFit="1"/>
      <protection locked="0"/>
    </xf>
    <xf numFmtId="0" fontId="47" fillId="0" borderId="21" xfId="65" applyFont="1" applyBorder="1" applyAlignment="1" applyProtection="1">
      <alignment horizontal="left" vertical="center"/>
      <protection/>
    </xf>
    <xf numFmtId="0" fontId="44" fillId="0" borderId="64" xfId="64" applyFont="1" applyFill="1" applyBorder="1" applyAlignment="1">
      <alignment horizontal="center" vertical="center"/>
      <protection/>
    </xf>
    <xf numFmtId="0" fontId="44" fillId="0" borderId="65" xfId="64" applyFont="1" applyFill="1" applyBorder="1" applyAlignment="1">
      <alignment horizontal="center" vertical="center"/>
      <protection/>
    </xf>
    <xf numFmtId="0" fontId="44" fillId="0" borderId="66" xfId="64" applyFont="1" applyFill="1" applyBorder="1" applyAlignment="1">
      <alignment horizontal="center" vertical="center"/>
      <protection/>
    </xf>
    <xf numFmtId="0" fontId="50" fillId="0" borderId="32" xfId="64" applyFont="1" applyFill="1" applyBorder="1" applyAlignment="1" applyProtection="1">
      <alignment horizontal="center" vertical="center" wrapText="1"/>
      <protection locked="0"/>
    </xf>
    <xf numFmtId="0" fontId="50" fillId="0" borderId="11" xfId="64" applyFont="1" applyFill="1" applyBorder="1" applyAlignment="1" applyProtection="1">
      <alignment horizontal="center" vertical="center" wrapText="1"/>
      <protection locked="0"/>
    </xf>
    <xf numFmtId="0" fontId="50" fillId="0" borderId="56" xfId="64" applyFont="1" applyFill="1" applyBorder="1" applyAlignment="1" applyProtection="1">
      <alignment horizontal="center" vertical="center" wrapText="1"/>
      <protection locked="0"/>
    </xf>
    <xf numFmtId="0" fontId="50" fillId="0" borderId="57" xfId="64" applyFont="1" applyFill="1" applyBorder="1" applyAlignment="1" applyProtection="1">
      <alignment horizontal="center" vertical="center" wrapText="1"/>
      <protection locked="0"/>
    </xf>
    <xf numFmtId="219" fontId="41" fillId="26" borderId="32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31" fillId="0" borderId="27" xfId="65" applyFont="1" applyBorder="1" applyAlignment="1" applyProtection="1">
      <alignment horizontal="center" vertical="center"/>
      <protection locked="0"/>
    </xf>
    <xf numFmtId="0" fontId="31" fillId="0" borderId="17" xfId="65" applyFont="1" applyBorder="1" applyAlignment="1" applyProtection="1">
      <alignment horizontal="center" vertical="center"/>
      <protection locked="0"/>
    </xf>
    <xf numFmtId="0" fontId="31" fillId="0" borderId="18" xfId="65" applyFont="1" applyBorder="1" applyAlignment="1" applyProtection="1">
      <alignment horizontal="center" vertical="center"/>
      <protection locked="0"/>
    </xf>
    <xf numFmtId="0" fontId="31" fillId="0" borderId="67" xfId="65" applyFont="1" applyBorder="1" applyAlignment="1" applyProtection="1">
      <alignment horizontal="center" vertical="center"/>
      <protection locked="0"/>
    </xf>
    <xf numFmtId="0" fontId="31" fillId="0" borderId="27" xfId="65" applyFont="1" applyFill="1" applyBorder="1" applyAlignment="1">
      <alignment horizontal="center" vertical="center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27" xfId="65" applyFont="1" applyFill="1" applyBorder="1" applyAlignment="1">
      <alignment horizontal="left" vertical="center"/>
      <protection/>
    </xf>
    <xf numFmtId="0" fontId="31" fillId="0" borderId="17" xfId="65" applyFont="1" applyFill="1" applyBorder="1" applyAlignment="1">
      <alignment horizontal="left" vertical="center"/>
      <protection/>
    </xf>
    <xf numFmtId="0" fontId="31" fillId="0" borderId="18" xfId="65" applyFont="1" applyFill="1" applyBorder="1" applyAlignment="1">
      <alignment horizontal="left" vertical="center"/>
      <protection/>
    </xf>
    <xf numFmtId="38" fontId="31" fillId="0" borderId="27" xfId="49" applyFont="1" applyBorder="1" applyAlignment="1">
      <alignment horizontal="right" vertical="center"/>
    </xf>
    <xf numFmtId="38" fontId="31" fillId="0" borderId="17" xfId="49" applyFont="1" applyBorder="1" applyAlignment="1">
      <alignment horizontal="right" vertical="center"/>
    </xf>
    <xf numFmtId="38" fontId="31" fillId="0" borderId="18" xfId="49" applyFont="1" applyBorder="1" applyAlignment="1">
      <alignment horizontal="right" vertical="center"/>
    </xf>
    <xf numFmtId="38" fontId="31" fillId="0" borderId="27" xfId="49" applyFont="1" applyFill="1" applyBorder="1" applyAlignment="1">
      <alignment horizontal="right" vertical="center"/>
    </xf>
    <xf numFmtId="38" fontId="31" fillId="0" borderId="17" xfId="49" applyFont="1" applyFill="1" applyBorder="1" applyAlignment="1">
      <alignment horizontal="right" vertical="center"/>
    </xf>
    <xf numFmtId="38" fontId="31" fillId="0" borderId="18" xfId="49" applyFont="1" applyFill="1" applyBorder="1" applyAlignment="1">
      <alignment horizontal="right" vertical="center"/>
    </xf>
    <xf numFmtId="198" fontId="31" fillId="0" borderId="34" xfId="65" applyNumberFormat="1" applyFont="1" applyFill="1" applyBorder="1" applyAlignment="1">
      <alignment horizontal="right" vertical="center"/>
      <protection/>
    </xf>
    <xf numFmtId="0" fontId="31" fillId="0" borderId="30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68" xfId="65" applyFont="1" applyBorder="1" applyAlignment="1" applyProtection="1">
      <alignment vertical="center"/>
      <protection/>
    </xf>
    <xf numFmtId="0" fontId="31" fillId="0" borderId="28" xfId="65" applyFont="1" applyBorder="1" applyAlignment="1" applyProtection="1">
      <alignment horizontal="center" vertical="center"/>
      <protection locked="0"/>
    </xf>
    <xf numFmtId="0" fontId="31" fillId="0" borderId="13" xfId="65" applyFont="1" applyBorder="1" applyAlignment="1" applyProtection="1">
      <alignment horizontal="center" vertical="center"/>
      <protection locked="0"/>
    </xf>
    <xf numFmtId="0" fontId="31" fillId="0" borderId="69" xfId="65" applyFont="1" applyBorder="1" applyAlignment="1" applyProtection="1">
      <alignment horizontal="center" vertical="center"/>
      <protection locked="0"/>
    </xf>
    <xf numFmtId="0" fontId="31" fillId="0" borderId="12" xfId="65" applyFont="1" applyBorder="1" applyAlignment="1" applyProtection="1">
      <alignment horizontal="center" vertical="center"/>
      <protection locked="0"/>
    </xf>
    <xf numFmtId="0" fontId="31" fillId="0" borderId="30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68" xfId="65" applyFont="1" applyBorder="1" applyAlignment="1" applyProtection="1">
      <alignment vertical="center"/>
      <protection locked="0"/>
    </xf>
    <xf numFmtId="198" fontId="31" fillId="0" borderId="37" xfId="65" applyNumberFormat="1" applyFont="1" applyFill="1" applyBorder="1" applyAlignment="1">
      <alignment horizontal="right" vertical="center"/>
      <protection/>
    </xf>
    <xf numFmtId="198" fontId="31" fillId="0" borderId="70" xfId="65" applyNumberFormat="1" applyFont="1" applyFill="1" applyBorder="1" applyAlignment="1">
      <alignment horizontal="right" vertical="center"/>
      <protection/>
    </xf>
    <xf numFmtId="38" fontId="31" fillId="0" borderId="28" xfId="65" applyNumberFormat="1" applyFont="1" applyBorder="1" applyAlignment="1" applyProtection="1">
      <alignment horizontal="right" vertical="center"/>
      <protection/>
    </xf>
    <xf numFmtId="0" fontId="31" fillId="0" borderId="13" xfId="65" applyFont="1" applyBorder="1" applyAlignment="1" applyProtection="1">
      <alignment horizontal="right" vertical="center"/>
      <protection/>
    </xf>
    <xf numFmtId="0" fontId="31" fillId="0" borderId="12" xfId="65" applyFont="1" applyBorder="1" applyAlignment="1" applyProtection="1">
      <alignment horizontal="right" vertical="center"/>
      <protection/>
    </xf>
    <xf numFmtId="0" fontId="31" fillId="0" borderId="71" xfId="65" applyFont="1" applyBorder="1" applyAlignment="1" applyProtection="1">
      <alignment horizontal="center" vertical="center"/>
      <protection/>
    </xf>
    <xf numFmtId="0" fontId="31" fillId="0" borderId="72" xfId="65" applyFont="1" applyBorder="1" applyAlignment="1" applyProtection="1">
      <alignment horizontal="center" vertical="center"/>
      <protection/>
    </xf>
    <xf numFmtId="0" fontId="31" fillId="0" borderId="73" xfId="65" applyFont="1" applyBorder="1" applyAlignment="1" applyProtection="1">
      <alignment horizontal="center" vertical="center"/>
      <protection/>
    </xf>
    <xf numFmtId="0" fontId="31" fillId="0" borderId="29" xfId="65" applyFont="1" applyBorder="1" applyAlignment="1" applyProtection="1">
      <alignment horizontal="center" vertical="center"/>
      <protection/>
    </xf>
    <xf numFmtId="0" fontId="31" fillId="0" borderId="74" xfId="65" applyFont="1" applyBorder="1" applyAlignment="1" applyProtection="1">
      <alignment horizontal="center" vertical="center"/>
      <protection/>
    </xf>
    <xf numFmtId="0" fontId="31" fillId="0" borderId="75" xfId="65" applyFont="1" applyBorder="1" applyAlignment="1" applyProtection="1">
      <alignment horizontal="center" vertical="center"/>
      <protection/>
    </xf>
    <xf numFmtId="0" fontId="31" fillId="0" borderId="11" xfId="65" applyFont="1" applyBorder="1" applyAlignment="1" applyProtection="1">
      <alignment vertical="center"/>
      <protection locked="0"/>
    </xf>
    <xf numFmtId="185" fontId="26" fillId="24" borderId="37" xfId="65" applyNumberFormat="1" applyFont="1" applyFill="1" applyBorder="1" applyAlignment="1" applyProtection="1">
      <alignment horizontal="center" vertical="center"/>
      <protection/>
    </xf>
    <xf numFmtId="38" fontId="31" fillId="0" borderId="30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8" xfId="49" applyFont="1" applyFill="1" applyBorder="1" applyAlignment="1">
      <alignment horizontal="right" vertical="center"/>
    </xf>
    <xf numFmtId="198" fontId="31" fillId="0" borderId="37" xfId="65" applyNumberFormat="1" applyFont="1" applyFill="1" applyBorder="1" applyAlignment="1" applyProtection="1">
      <alignment horizontal="right" vertical="center"/>
      <protection/>
    </xf>
    <xf numFmtId="0" fontId="31" fillId="0" borderId="11" xfId="65" applyFont="1" applyBorder="1" applyAlignment="1" applyProtection="1">
      <alignment vertical="center"/>
      <protection/>
    </xf>
    <xf numFmtId="38" fontId="31" fillId="0" borderId="29" xfId="49" applyFont="1" applyFill="1" applyBorder="1" applyAlignment="1">
      <alignment horizontal="right" vertical="center"/>
    </xf>
    <xf numFmtId="38" fontId="31" fillId="0" borderId="74" xfId="49" applyFont="1" applyFill="1" applyBorder="1" applyAlignment="1">
      <alignment horizontal="right" vertical="center"/>
    </xf>
    <xf numFmtId="38" fontId="31" fillId="0" borderId="75" xfId="49" applyFont="1" applyFill="1" applyBorder="1" applyAlignment="1">
      <alignment horizontal="right" vertical="center"/>
    </xf>
    <xf numFmtId="0" fontId="36" fillId="17" borderId="0" xfId="65" applyFont="1" applyFill="1" applyAlignment="1" applyProtection="1">
      <alignment horizontal="center" vertical="center"/>
      <protection/>
    </xf>
    <xf numFmtId="38" fontId="31" fillId="0" borderId="76" xfId="49" applyFont="1" applyBorder="1" applyAlignment="1" applyProtection="1">
      <alignment horizontal="right" vertical="center"/>
      <protection/>
    </xf>
    <xf numFmtId="38" fontId="31" fillId="0" borderId="77" xfId="49" applyFont="1" applyBorder="1" applyAlignment="1" applyProtection="1">
      <alignment horizontal="right" vertical="center"/>
      <protection/>
    </xf>
    <xf numFmtId="38" fontId="31" fillId="0" borderId="28" xfId="49" applyFont="1" applyBorder="1" applyAlignment="1" applyProtection="1">
      <alignment horizontal="right" vertical="center"/>
      <protection/>
    </xf>
    <xf numFmtId="38" fontId="31" fillId="0" borderId="13" xfId="49" applyFont="1" applyBorder="1" applyAlignment="1" applyProtection="1">
      <alignment horizontal="right" vertical="center"/>
      <protection/>
    </xf>
    <xf numFmtId="0" fontId="26" fillId="24" borderId="51" xfId="65" applyFont="1" applyFill="1" applyBorder="1" applyAlignment="1" applyProtection="1">
      <alignment horizontal="center" vertical="center"/>
      <protection/>
    </xf>
    <xf numFmtId="0" fontId="26" fillId="24" borderId="21" xfId="65" applyFont="1" applyFill="1" applyBorder="1" applyAlignment="1" applyProtection="1">
      <alignment horizontal="center" vertical="center"/>
      <protection/>
    </xf>
    <xf numFmtId="0" fontId="26" fillId="24" borderId="78" xfId="65" applyFont="1" applyFill="1" applyBorder="1" applyAlignment="1" applyProtection="1">
      <alignment horizontal="center" vertical="center"/>
      <protection/>
    </xf>
    <xf numFmtId="0" fontId="26" fillId="24" borderId="54" xfId="65" applyFont="1" applyFill="1" applyBorder="1" applyAlignment="1" applyProtection="1">
      <alignment horizontal="center" vertical="center"/>
      <protection/>
    </xf>
    <xf numFmtId="0" fontId="26" fillId="24" borderId="40" xfId="65" applyFont="1" applyFill="1" applyBorder="1" applyAlignment="1" applyProtection="1">
      <alignment horizontal="center" vertical="center"/>
      <protection/>
    </xf>
    <xf numFmtId="0" fontId="26" fillId="24" borderId="79" xfId="65" applyFont="1" applyFill="1" applyBorder="1" applyAlignment="1" applyProtection="1">
      <alignment horizontal="center" vertical="center"/>
      <protection/>
    </xf>
    <xf numFmtId="0" fontId="34" fillId="0" borderId="29" xfId="65" applyFont="1" applyFill="1" applyBorder="1" applyAlignment="1" applyProtection="1">
      <alignment horizontal="center" vertical="center"/>
      <protection/>
    </xf>
    <xf numFmtId="0" fontId="34" fillId="0" borderId="74" xfId="65" applyFont="1" applyFill="1" applyBorder="1" applyAlignment="1" applyProtection="1">
      <alignment horizontal="center" vertical="center"/>
      <protection/>
    </xf>
    <xf numFmtId="0" fontId="34" fillId="0" borderId="75" xfId="65" applyFont="1" applyFill="1" applyBorder="1" applyAlignment="1" applyProtection="1">
      <alignment horizontal="center" vertical="center"/>
      <protection/>
    </xf>
    <xf numFmtId="202" fontId="31" fillId="0" borderId="28" xfId="65" applyNumberFormat="1" applyFont="1" applyBorder="1" applyAlignment="1" applyProtection="1">
      <alignment horizontal="right" vertical="center"/>
      <protection locked="0"/>
    </xf>
    <xf numFmtId="202" fontId="31" fillId="0" borderId="13" xfId="65" applyNumberFormat="1" applyFont="1" applyBorder="1" applyAlignment="1" applyProtection="1">
      <alignment horizontal="right" vertical="center"/>
      <protection locked="0"/>
    </xf>
    <xf numFmtId="202" fontId="31" fillId="0" borderId="12" xfId="65" applyNumberFormat="1" applyFont="1" applyBorder="1" applyAlignment="1" applyProtection="1">
      <alignment horizontal="right" vertical="center"/>
      <protection locked="0"/>
    </xf>
    <xf numFmtId="38" fontId="31" fillId="0" borderId="28" xfId="49" applyFont="1" applyBorder="1" applyAlignment="1">
      <alignment horizontal="right" vertical="center"/>
    </xf>
    <xf numFmtId="38" fontId="31" fillId="0" borderId="13" xfId="49" applyFont="1" applyBorder="1" applyAlignment="1">
      <alignment horizontal="right" vertical="center"/>
    </xf>
    <xf numFmtId="38" fontId="31" fillId="0" borderId="12" xfId="49" applyFont="1" applyBorder="1" applyAlignment="1">
      <alignment horizontal="right" vertical="center"/>
    </xf>
    <xf numFmtId="38" fontId="31" fillId="0" borderId="30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8" xfId="49" applyFont="1" applyBorder="1" applyAlignment="1" applyProtection="1">
      <alignment horizontal="right" vertical="center"/>
      <protection/>
    </xf>
    <xf numFmtId="38" fontId="31" fillId="0" borderId="30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8" xfId="49" applyFont="1" applyBorder="1" applyAlignment="1">
      <alignment horizontal="right" vertical="center"/>
    </xf>
    <xf numFmtId="38" fontId="31" fillId="0" borderId="28" xfId="49" applyFont="1" applyFill="1" applyBorder="1" applyAlignment="1">
      <alignment horizontal="right" vertical="center"/>
    </xf>
    <xf numFmtId="38" fontId="31" fillId="0" borderId="13" xfId="49" applyFont="1" applyFill="1" applyBorder="1" applyAlignment="1">
      <alignment horizontal="right" vertical="center"/>
    </xf>
    <xf numFmtId="38" fontId="31" fillId="0" borderId="12" xfId="49" applyFont="1" applyFill="1" applyBorder="1" applyAlignment="1">
      <alignment horizontal="right" vertical="center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1" fillId="0" borderId="74" xfId="65" applyFont="1" applyFill="1" applyBorder="1" applyAlignment="1" applyProtection="1">
      <alignment horizontal="left" vertical="center"/>
      <protection locked="0"/>
    </xf>
    <xf numFmtId="0" fontId="31" fillId="0" borderId="75" xfId="65" applyFont="1" applyFill="1" applyBorder="1" applyAlignment="1" applyProtection="1">
      <alignment horizontal="left" vertical="center"/>
      <protection locked="0"/>
    </xf>
    <xf numFmtId="0" fontId="31" fillId="0" borderId="30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8" xfId="65" applyFont="1" applyFill="1" applyBorder="1" applyAlignment="1" applyProtection="1">
      <alignment horizontal="left" vertical="center"/>
      <protection locked="0"/>
    </xf>
    <xf numFmtId="0" fontId="31" fillId="0" borderId="27" xfId="65" applyFont="1" applyFill="1" applyBorder="1" applyAlignment="1" applyProtection="1">
      <alignment horizontal="left" vertical="center"/>
      <protection locked="0"/>
    </xf>
    <xf numFmtId="0" fontId="31" fillId="0" borderId="17" xfId="65" applyFont="1" applyFill="1" applyBorder="1" applyAlignment="1" applyProtection="1">
      <alignment horizontal="left" vertical="center"/>
      <protection locked="0"/>
    </xf>
    <xf numFmtId="0" fontId="31" fillId="0" borderId="18" xfId="65" applyFont="1" applyFill="1" applyBorder="1" applyAlignment="1" applyProtection="1">
      <alignment horizontal="left" vertical="center"/>
      <protection locked="0"/>
    </xf>
    <xf numFmtId="0" fontId="31" fillId="0" borderId="80" xfId="65" applyFont="1" applyBorder="1" applyAlignment="1" applyProtection="1">
      <alignment horizontal="center" vertical="center"/>
      <protection locked="0"/>
    </xf>
    <xf numFmtId="0" fontId="31" fillId="0" borderId="40" xfId="65" applyFont="1" applyBorder="1" applyAlignment="1" applyProtection="1">
      <alignment horizontal="center" vertical="center"/>
      <protection locked="0"/>
    </xf>
    <xf numFmtId="0" fontId="31" fillId="0" borderId="79" xfId="65" applyFont="1" applyBorder="1" applyAlignment="1" applyProtection="1">
      <alignment horizontal="center" vertical="center"/>
      <protection locked="0"/>
    </xf>
    <xf numFmtId="198" fontId="31" fillId="0" borderId="81" xfId="65" applyNumberFormat="1" applyFont="1" applyFill="1" applyBorder="1" applyAlignment="1">
      <alignment horizontal="right" vertical="center"/>
      <protection/>
    </xf>
    <xf numFmtId="0" fontId="31" fillId="0" borderId="28" xfId="65" applyFont="1" applyFill="1" applyBorder="1" applyAlignment="1" applyProtection="1">
      <alignment horizontal="left" vertical="center"/>
      <protection locked="0"/>
    </xf>
    <xf numFmtId="0" fontId="31" fillId="0" borderId="13" xfId="65" applyFont="1" applyFill="1" applyBorder="1" applyAlignment="1" applyProtection="1">
      <alignment horizontal="left" vertical="center"/>
      <protection locked="0"/>
    </xf>
    <xf numFmtId="0" fontId="31" fillId="0" borderId="12" xfId="65" applyFont="1" applyFill="1" applyBorder="1" applyAlignment="1" applyProtection="1">
      <alignment horizontal="left" vertical="center"/>
      <protection locked="0"/>
    </xf>
    <xf numFmtId="0" fontId="31" fillId="0" borderId="3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68" xfId="0" applyFont="1" applyFill="1" applyBorder="1" applyAlignment="1" applyProtection="1">
      <alignment horizontal="left" vertical="center"/>
      <protection locked="0"/>
    </xf>
    <xf numFmtId="0" fontId="31" fillId="0" borderId="30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68" xfId="0" applyFont="1" applyFill="1" applyBorder="1" applyAlignment="1" applyProtection="1">
      <alignment horizontal="right" vertical="center"/>
      <protection locked="0"/>
    </xf>
    <xf numFmtId="185" fontId="34" fillId="0" borderId="36" xfId="65" applyNumberFormat="1" applyFont="1" applyFill="1" applyBorder="1" applyAlignment="1" applyProtection="1">
      <alignment horizontal="center" vertical="center"/>
      <protection locked="0"/>
    </xf>
    <xf numFmtId="0" fontId="31" fillId="0" borderId="28" xfId="65" applyFont="1" applyFill="1" applyBorder="1" applyAlignment="1" applyProtection="1">
      <alignment horizontal="center" vertical="center"/>
      <protection locked="0"/>
    </xf>
    <xf numFmtId="0" fontId="31" fillId="0" borderId="13" xfId="65" applyFont="1" applyFill="1" applyBorder="1" applyAlignment="1" applyProtection="1">
      <alignment horizontal="center" vertical="center"/>
      <protection locked="0"/>
    </xf>
    <xf numFmtId="0" fontId="31" fillId="0" borderId="12" xfId="65" applyFont="1" applyFill="1" applyBorder="1" applyAlignment="1" applyProtection="1">
      <alignment horizontal="center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19" xfId="65" applyFont="1" applyFill="1" applyBorder="1" applyAlignment="1" applyProtection="1">
      <alignment horizontal="left" vertical="center"/>
      <protection locked="0"/>
    </xf>
    <xf numFmtId="0" fontId="31" fillId="0" borderId="20" xfId="65" applyFont="1" applyFill="1" applyBorder="1" applyAlignment="1" applyProtection="1">
      <alignment horizontal="left" vertical="center"/>
      <protection locked="0"/>
    </xf>
    <xf numFmtId="0" fontId="31" fillId="0" borderId="82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right" vertical="center"/>
      <protection locked="0"/>
    </xf>
    <xf numFmtId="0" fontId="31" fillId="0" borderId="20" xfId="0" applyFont="1" applyFill="1" applyBorder="1" applyAlignment="1" applyProtection="1">
      <alignment horizontal="right" vertical="center"/>
      <protection locked="0"/>
    </xf>
    <xf numFmtId="0" fontId="31" fillId="0" borderId="29" xfId="0" applyFont="1" applyFill="1" applyBorder="1" applyAlignment="1" applyProtection="1">
      <alignment horizontal="right" vertical="center"/>
      <protection locked="0"/>
    </xf>
    <xf numFmtId="0" fontId="31" fillId="0" borderId="74" xfId="0" applyFont="1" applyFill="1" applyBorder="1" applyAlignment="1" applyProtection="1">
      <alignment horizontal="right" vertical="center"/>
      <protection locked="0"/>
    </xf>
    <xf numFmtId="0" fontId="31" fillId="0" borderId="75" xfId="0" applyFont="1" applyFill="1" applyBorder="1" applyAlignment="1" applyProtection="1">
      <alignment horizontal="right" vertical="center"/>
      <protection locked="0"/>
    </xf>
    <xf numFmtId="0" fontId="31" fillId="0" borderId="67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 wrapText="1"/>
      <protection locked="0"/>
    </xf>
    <xf numFmtId="0" fontId="31" fillId="0" borderId="13" xfId="65" applyFont="1" applyFill="1" applyBorder="1" applyAlignment="1" applyProtection="1">
      <alignment horizontal="left" vertical="center" wrapText="1"/>
      <protection locked="0"/>
    </xf>
    <xf numFmtId="0" fontId="31" fillId="0" borderId="12" xfId="65" applyFont="1" applyFill="1" applyBorder="1" applyAlignment="1" applyProtection="1">
      <alignment horizontal="left" vertical="center" wrapText="1"/>
      <protection locked="0"/>
    </xf>
    <xf numFmtId="0" fontId="31" fillId="0" borderId="29" xfId="65" applyFont="1" applyFill="1" applyBorder="1" applyAlignment="1" applyProtection="1">
      <alignment horizontal="left" vertical="center" wrapText="1"/>
      <protection locked="0"/>
    </xf>
    <xf numFmtId="0" fontId="31" fillId="0" borderId="74" xfId="65" applyFont="1" applyFill="1" applyBorder="1" applyAlignment="1" applyProtection="1">
      <alignment horizontal="left" vertical="center" wrapText="1"/>
      <protection locked="0"/>
    </xf>
    <xf numFmtId="0" fontId="31" fillId="0" borderId="75" xfId="65" applyFont="1" applyFill="1" applyBorder="1" applyAlignment="1" applyProtection="1">
      <alignment horizontal="left" vertical="center" wrapText="1"/>
      <protection locked="0"/>
    </xf>
    <xf numFmtId="0" fontId="31" fillId="0" borderId="69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69" xfId="65" applyFont="1" applyFill="1" applyBorder="1" applyAlignment="1" applyProtection="1">
      <alignment horizontal="center" vertical="center"/>
      <protection locked="0"/>
    </xf>
    <xf numFmtId="0" fontId="31" fillId="0" borderId="39" xfId="65" applyFont="1" applyBorder="1" applyAlignment="1" applyProtection="1">
      <alignment horizontal="center" vertical="center"/>
      <protection locked="0"/>
    </xf>
    <xf numFmtId="0" fontId="31" fillId="0" borderId="84" xfId="65" applyFont="1" applyFill="1" applyBorder="1" applyAlignment="1" applyProtection="1">
      <alignment horizontal="left" vertical="center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0" fontId="31" fillId="0" borderId="86" xfId="65" applyFont="1" applyFill="1" applyBorder="1" applyAlignment="1" applyProtection="1">
      <alignment horizontal="left" vertical="center"/>
      <protection locked="0"/>
    </xf>
    <xf numFmtId="0" fontId="31" fillId="0" borderId="87" xfId="65" applyFont="1" applyFill="1" applyBorder="1" applyAlignment="1" applyProtection="1">
      <alignment horizontal="left" vertical="center"/>
      <protection locked="0"/>
    </xf>
    <xf numFmtId="0" fontId="34" fillId="0" borderId="35" xfId="65" applyFont="1" applyFill="1" applyBorder="1" applyAlignment="1">
      <alignment horizontal="center" vertical="center"/>
      <protection/>
    </xf>
    <xf numFmtId="0" fontId="34" fillId="0" borderId="88" xfId="65" applyFont="1" applyFill="1" applyBorder="1" applyAlignment="1">
      <alignment horizontal="center" vertical="center"/>
      <protection/>
    </xf>
    <xf numFmtId="0" fontId="34" fillId="0" borderId="36" xfId="65" applyFont="1" applyFill="1" applyBorder="1" applyAlignment="1" applyProtection="1">
      <alignment horizontal="left" vertical="center"/>
      <protection locked="0"/>
    </xf>
    <xf numFmtId="0" fontId="34" fillId="0" borderId="89" xfId="65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90" xfId="0" applyFont="1" applyFill="1" applyBorder="1" applyAlignment="1" applyProtection="1">
      <alignment horizontal="right" vertical="center"/>
      <protection locked="0"/>
    </xf>
    <xf numFmtId="0" fontId="31" fillId="0" borderId="83" xfId="0" applyFont="1" applyFill="1" applyBorder="1" applyAlignment="1" applyProtection="1">
      <alignment horizontal="right" vertical="center"/>
      <protection locked="0"/>
    </xf>
    <xf numFmtId="0" fontId="31" fillId="0" borderId="27" xfId="65" applyFont="1" applyFill="1" applyBorder="1" applyAlignment="1" applyProtection="1">
      <alignment horizontal="left" vertical="center" wrapText="1"/>
      <protection locked="0"/>
    </xf>
    <xf numFmtId="0" fontId="31" fillId="0" borderId="17" xfId="65" applyFont="1" applyFill="1" applyBorder="1" applyAlignment="1" applyProtection="1">
      <alignment horizontal="left" vertical="center" wrapText="1"/>
      <protection locked="0"/>
    </xf>
    <xf numFmtId="0" fontId="31" fillId="0" borderId="18" xfId="65" applyFont="1" applyFill="1" applyBorder="1" applyAlignment="1" applyProtection="1">
      <alignment horizontal="left" vertical="center" wrapText="1"/>
      <protection locked="0"/>
    </xf>
    <xf numFmtId="0" fontId="31" fillId="0" borderId="30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8" xfId="65" applyFont="1" applyFill="1" applyBorder="1" applyAlignment="1" applyProtection="1">
      <alignment horizontal="left" vertical="center" wrapText="1"/>
      <protection locked="0"/>
    </xf>
    <xf numFmtId="0" fontId="31" fillId="0" borderId="82" xfId="65" applyFont="1" applyFill="1" applyBorder="1" applyAlignment="1" applyProtection="1">
      <alignment horizontal="left" vertical="center" wrapText="1"/>
      <protection locked="0"/>
    </xf>
    <xf numFmtId="0" fontId="31" fillId="0" borderId="19" xfId="65" applyFont="1" applyFill="1" applyBorder="1" applyAlignment="1" applyProtection="1">
      <alignment horizontal="left" vertical="center" wrapText="1"/>
      <protection locked="0"/>
    </xf>
    <xf numFmtId="0" fontId="31" fillId="0" borderId="20" xfId="65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70" xfId="65" applyFont="1" applyFill="1" applyBorder="1" applyAlignment="1" applyProtection="1">
      <alignment horizontal="left" vertical="center"/>
      <protection locked="0"/>
    </xf>
    <xf numFmtId="0" fontId="31" fillId="0" borderId="34" xfId="65" applyFont="1" applyFill="1" applyBorder="1" applyAlignment="1" applyProtection="1">
      <alignment horizontal="left" vertical="center"/>
      <protection locked="0"/>
    </xf>
    <xf numFmtId="0" fontId="26" fillId="0" borderId="37" xfId="65" applyFont="1" applyFill="1" applyBorder="1" applyAlignment="1" applyProtection="1">
      <alignment horizontal="left" vertical="center"/>
      <protection locked="0"/>
    </xf>
    <xf numFmtId="198" fontId="31" fillId="0" borderId="35" xfId="65" applyNumberFormat="1" applyFont="1" applyFill="1" applyBorder="1" applyAlignment="1">
      <alignment horizontal="right" vertical="center"/>
      <protection/>
    </xf>
    <xf numFmtId="0" fontId="31" fillId="0" borderId="34" xfId="65" applyFont="1" applyBorder="1" applyAlignment="1" applyProtection="1">
      <alignment vertical="center"/>
      <protection locked="0"/>
    </xf>
    <xf numFmtId="0" fontId="31" fillId="0" borderId="91" xfId="65" applyFont="1" applyBorder="1" applyAlignment="1" applyProtection="1">
      <alignment vertical="center"/>
      <protection locked="0"/>
    </xf>
    <xf numFmtId="0" fontId="31" fillId="0" borderId="91" xfId="65" applyFont="1" applyFill="1" applyBorder="1" applyAlignment="1" applyProtection="1">
      <alignment horizontal="left" vertical="center"/>
      <protection locked="0"/>
    </xf>
    <xf numFmtId="38" fontId="31" fillId="0" borderId="34" xfId="49" applyFont="1" applyFill="1" applyBorder="1" applyAlignment="1">
      <alignment horizontal="right" vertical="center"/>
    </xf>
    <xf numFmtId="0" fontId="31" fillId="0" borderId="35" xfId="65" applyFont="1" applyFill="1" applyBorder="1" applyAlignment="1" applyProtection="1">
      <alignment horizontal="left" vertical="center"/>
      <protection locked="0"/>
    </xf>
    <xf numFmtId="0" fontId="31" fillId="0" borderId="88" xfId="65" applyFont="1" applyFill="1" applyBorder="1" applyAlignment="1" applyProtection="1">
      <alignment horizontal="left" vertical="center"/>
      <protection locked="0"/>
    </xf>
    <xf numFmtId="0" fontId="31" fillId="0" borderId="35" xfId="65" applyFont="1" applyFill="1" applyBorder="1" applyAlignment="1">
      <alignment horizontal="center" vertical="center"/>
      <protection/>
    </xf>
    <xf numFmtId="0" fontId="31" fillId="0" borderId="36" xfId="65" applyFont="1" applyFill="1" applyBorder="1" applyAlignment="1">
      <alignment horizontal="center" vertical="center"/>
      <protection/>
    </xf>
    <xf numFmtId="185" fontId="31" fillId="0" borderId="35" xfId="65" applyNumberFormat="1" applyFont="1" applyFill="1" applyBorder="1" applyAlignment="1" applyProtection="1">
      <alignment horizontal="left" vertical="center"/>
      <protection locked="0"/>
    </xf>
    <xf numFmtId="185" fontId="31" fillId="0" borderId="34" xfId="65" applyNumberFormat="1" applyFont="1" applyFill="1" applyBorder="1" applyAlignment="1" applyProtection="1">
      <alignment horizontal="left" vertical="center"/>
      <protection locked="0"/>
    </xf>
    <xf numFmtId="0" fontId="31" fillId="0" borderId="51" xfId="65" applyFont="1" applyFill="1" applyBorder="1" applyAlignment="1">
      <alignment horizontal="center" vertical="center" wrapText="1"/>
      <protection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78" xfId="65" applyFont="1" applyFill="1" applyBorder="1" applyAlignment="1">
      <alignment horizontal="center" vertical="center"/>
      <protection/>
    </xf>
    <xf numFmtId="0" fontId="31" fillId="0" borderId="24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54" xfId="65" applyFont="1" applyFill="1" applyBorder="1" applyAlignment="1">
      <alignment horizontal="center" vertical="center"/>
      <protection/>
    </xf>
    <xf numFmtId="0" fontId="31" fillId="0" borderId="40" xfId="65" applyFont="1" applyFill="1" applyBorder="1" applyAlignment="1">
      <alignment horizontal="center" vertical="center"/>
      <protection/>
    </xf>
    <xf numFmtId="0" fontId="31" fillId="0" borderId="79" xfId="65" applyFont="1" applyFill="1" applyBorder="1" applyAlignment="1">
      <alignment horizontal="center" vertical="center"/>
      <protection/>
    </xf>
    <xf numFmtId="185" fontId="31" fillId="0" borderId="70" xfId="65" applyNumberFormat="1" applyFont="1" applyFill="1" applyBorder="1" applyAlignment="1">
      <alignment horizontal="center" vertical="center"/>
      <protection/>
    </xf>
    <xf numFmtId="0" fontId="31" fillId="0" borderId="92" xfId="65" applyFont="1" applyFill="1" applyBorder="1" applyAlignment="1">
      <alignment horizontal="center" vertical="center"/>
      <protection/>
    </xf>
    <xf numFmtId="0" fontId="31" fillId="0" borderId="93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left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35" xfId="65" applyFont="1" applyFill="1" applyBorder="1" applyAlignment="1">
      <alignment horizontal="left" vertical="center"/>
      <protection/>
    </xf>
    <xf numFmtId="0" fontId="31" fillId="0" borderId="70" xfId="65" applyFont="1" applyFill="1" applyBorder="1" applyAlignment="1">
      <alignment horizontal="left" vertical="center"/>
      <protection/>
    </xf>
    <xf numFmtId="185" fontId="31" fillId="0" borderId="34" xfId="65" applyNumberFormat="1" applyFont="1" applyFill="1" applyBorder="1" applyAlignment="1">
      <alignment horizontal="center" vertical="center"/>
      <protection/>
    </xf>
    <xf numFmtId="0" fontId="26" fillId="24" borderId="30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8" xfId="65" applyFont="1" applyFill="1" applyBorder="1" applyAlignment="1">
      <alignment horizontal="center" vertical="center"/>
      <protection/>
    </xf>
    <xf numFmtId="185" fontId="31" fillId="0" borderId="35" xfId="65" applyNumberFormat="1" applyFont="1" applyFill="1" applyBorder="1" applyAlignment="1">
      <alignment horizontal="center" vertical="center"/>
      <protection/>
    </xf>
    <xf numFmtId="185" fontId="26" fillId="24" borderId="37" xfId="65" applyNumberFormat="1" applyFont="1" applyFill="1" applyBorder="1" applyAlignment="1">
      <alignment horizontal="center" vertical="center"/>
      <protection/>
    </xf>
    <xf numFmtId="0" fontId="31" fillId="0" borderId="82" xfId="65" applyFont="1" applyBorder="1" applyAlignment="1">
      <alignment horizontal="center" vertical="center"/>
      <protection/>
    </xf>
    <xf numFmtId="0" fontId="31" fillId="0" borderId="20" xfId="65" applyFont="1" applyBorder="1" applyAlignment="1">
      <alignment horizontal="center" vertical="center"/>
      <protection/>
    </xf>
    <xf numFmtId="0" fontId="31" fillId="0" borderId="28" xfId="65" applyFont="1" applyBorder="1" applyAlignment="1">
      <alignment horizontal="center" vertical="center"/>
      <protection/>
    </xf>
    <xf numFmtId="0" fontId="31" fillId="0" borderId="13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75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74" xfId="65" applyFont="1" applyFill="1" applyBorder="1" applyAlignment="1">
      <alignment horizontal="left" vertical="center"/>
      <protection/>
    </xf>
    <xf numFmtId="0" fontId="31" fillId="0" borderId="75" xfId="65" applyFont="1" applyFill="1" applyBorder="1" applyAlignment="1">
      <alignment horizontal="left" vertical="center"/>
      <protection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32" fillId="0" borderId="32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8" xfId="65" applyFont="1" applyBorder="1" applyAlignment="1">
      <alignment horizontal="center" vertical="center"/>
      <protection/>
    </xf>
    <xf numFmtId="0" fontId="32" fillId="0" borderId="32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8" xfId="65" applyFont="1" applyBorder="1" applyAlignment="1">
      <alignment horizontal="center" vertical="center" wrapText="1"/>
      <protection/>
    </xf>
    <xf numFmtId="0" fontId="29" fillId="0" borderId="30" xfId="65" applyNumberFormat="1" applyFont="1" applyBorder="1" applyAlignment="1" applyProtection="1">
      <alignment horizontal="left" vertical="center"/>
      <protection locked="0"/>
    </xf>
    <xf numFmtId="0" fontId="29" fillId="0" borderId="10" xfId="65" applyNumberFormat="1" applyFont="1" applyBorder="1" applyAlignment="1" applyProtection="1">
      <alignment horizontal="left" vertical="center"/>
      <protection locked="0"/>
    </xf>
    <xf numFmtId="0" fontId="29" fillId="0" borderId="11" xfId="65" applyNumberFormat="1" applyFont="1" applyBorder="1" applyAlignment="1" applyProtection="1">
      <alignment horizontal="left" vertical="center"/>
      <protection locked="0"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 locked="0"/>
    </xf>
    <xf numFmtId="195" fontId="29" fillId="0" borderId="10" xfId="65" applyNumberFormat="1" applyFont="1" applyBorder="1" applyAlignment="1" applyProtection="1">
      <alignment vertical="center"/>
      <protection locked="0"/>
    </xf>
    <xf numFmtId="195" fontId="43" fillId="0" borderId="10" xfId="0" applyNumberFormat="1" applyFont="1" applyBorder="1" applyAlignment="1">
      <alignment vertical="center"/>
    </xf>
    <xf numFmtId="185" fontId="31" fillId="0" borderId="27" xfId="65" applyNumberFormat="1" applyFont="1" applyFill="1" applyBorder="1" applyAlignment="1">
      <alignment horizontal="left" vertical="center"/>
      <protection/>
    </xf>
    <xf numFmtId="185" fontId="31" fillId="0" borderId="17" xfId="65" applyNumberFormat="1" applyFont="1" applyFill="1" applyBorder="1" applyAlignment="1">
      <alignment horizontal="left" vertical="center"/>
      <protection/>
    </xf>
    <xf numFmtId="185" fontId="31" fillId="0" borderId="18" xfId="65" applyNumberFormat="1" applyFont="1" applyFill="1" applyBorder="1" applyAlignment="1">
      <alignment horizontal="left" vertical="center"/>
      <protection/>
    </xf>
    <xf numFmtId="185" fontId="26" fillId="24" borderId="30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8" xfId="65" applyNumberFormat="1" applyFont="1" applyFill="1" applyBorder="1" applyAlignment="1">
      <alignment horizontal="center" vertical="center"/>
      <protection/>
    </xf>
    <xf numFmtId="185" fontId="31" fillId="0" borderId="84" xfId="65" applyNumberFormat="1" applyFont="1" applyFill="1" applyBorder="1" applyAlignment="1">
      <alignment horizontal="left" vertical="center"/>
      <protection/>
    </xf>
    <xf numFmtId="185" fontId="31" fillId="0" borderId="85" xfId="65" applyNumberFormat="1" applyFont="1" applyFill="1" applyBorder="1" applyAlignment="1">
      <alignment horizontal="left" vertical="center"/>
      <protection/>
    </xf>
    <xf numFmtId="185" fontId="31" fillId="0" borderId="86" xfId="65" applyNumberFormat="1" applyFont="1" applyFill="1" applyBorder="1" applyAlignment="1">
      <alignment horizontal="left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185" fontId="31" fillId="0" borderId="75" xfId="65" applyNumberFormat="1" applyFont="1" applyFill="1" applyBorder="1" applyAlignment="1">
      <alignment horizontal="center" vertical="center"/>
      <protection/>
    </xf>
    <xf numFmtId="198" fontId="31" fillId="0" borderId="94" xfId="65" applyNumberFormat="1" applyFont="1" applyFill="1" applyBorder="1" applyAlignment="1">
      <alignment horizontal="right" vertical="center"/>
      <protection/>
    </xf>
    <xf numFmtId="38" fontId="31" fillId="0" borderId="30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8" xfId="65" applyNumberFormat="1" applyFont="1" applyFill="1" applyBorder="1" applyAlignment="1">
      <alignment horizontal="right" vertical="center"/>
      <protection/>
    </xf>
    <xf numFmtId="38" fontId="31" fillId="0" borderId="35" xfId="49" applyFont="1" applyFill="1" applyBorder="1" applyAlignment="1">
      <alignment horizontal="right" vertical="center"/>
    </xf>
    <xf numFmtId="38" fontId="29" fillId="0" borderId="30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30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7" xfId="65" applyFont="1" applyFill="1" applyBorder="1" applyAlignment="1" applyProtection="1">
      <alignment horizontal="left" vertical="center"/>
      <protection locked="0"/>
    </xf>
    <xf numFmtId="0" fontId="31" fillId="0" borderId="95" xfId="65" applyFont="1" applyFill="1" applyBorder="1" applyAlignment="1" applyProtection="1">
      <alignment horizontal="left" vertical="center"/>
      <protection locked="0"/>
    </xf>
    <xf numFmtId="0" fontId="31" fillId="0" borderId="96" xfId="65" applyFont="1" applyFill="1" applyBorder="1" applyAlignment="1" applyProtection="1">
      <alignment horizontal="left" vertical="center"/>
      <protection locked="0"/>
    </xf>
    <xf numFmtId="0" fontId="31" fillId="0" borderId="27" xfId="65" applyFont="1" applyFill="1" applyBorder="1" applyAlignment="1" applyProtection="1">
      <alignment horizontal="left" vertical="center" shrinkToFit="1"/>
      <protection locked="0"/>
    </xf>
    <xf numFmtId="0" fontId="31" fillId="0" borderId="17" xfId="65" applyFont="1" applyFill="1" applyBorder="1" applyAlignment="1" applyProtection="1">
      <alignment horizontal="left" vertical="center" shrinkToFit="1"/>
      <protection locked="0"/>
    </xf>
    <xf numFmtId="0" fontId="31" fillId="0" borderId="18" xfId="65" applyFont="1" applyFill="1" applyBorder="1" applyAlignment="1" applyProtection="1">
      <alignment horizontal="left" vertical="center" shrinkToFit="1"/>
      <protection locked="0"/>
    </xf>
    <xf numFmtId="0" fontId="31" fillId="0" borderId="67" xfId="0" applyFont="1" applyFill="1" applyBorder="1" applyAlignment="1" applyProtection="1">
      <alignment horizontal="left" vertical="center" wrapText="1"/>
      <protection locked="0"/>
    </xf>
    <xf numFmtId="0" fontId="35" fillId="0" borderId="27" xfId="65" applyFont="1" applyFill="1" applyBorder="1" applyAlignment="1" applyProtection="1">
      <alignment horizontal="left" vertical="center"/>
      <protection locked="0"/>
    </xf>
    <xf numFmtId="0" fontId="35" fillId="0" borderId="17" xfId="65" applyFont="1" applyFill="1" applyBorder="1" applyAlignment="1" applyProtection="1">
      <alignment horizontal="left" vertical="center"/>
      <protection locked="0"/>
    </xf>
    <xf numFmtId="0" fontId="35" fillId="0" borderId="18" xfId="65" applyFont="1" applyFill="1" applyBorder="1" applyAlignment="1" applyProtection="1">
      <alignment horizontal="left" vertical="center"/>
      <protection locked="0"/>
    </xf>
    <xf numFmtId="38" fontId="31" fillId="0" borderId="27" xfId="49" applyFont="1" applyFill="1" applyBorder="1" applyAlignment="1">
      <alignment horizontal="right" vertical="center" shrinkToFit="1"/>
    </xf>
    <xf numFmtId="38" fontId="31" fillId="0" borderId="17" xfId="49" applyFont="1" applyFill="1" applyBorder="1" applyAlignment="1">
      <alignment horizontal="right" vertical="center" shrinkToFit="1"/>
    </xf>
    <xf numFmtId="38" fontId="31" fillId="0" borderId="18" xfId="49" applyFont="1" applyFill="1" applyBorder="1" applyAlignment="1">
      <alignment horizontal="right" vertical="center" shrinkToFit="1"/>
    </xf>
    <xf numFmtId="38" fontId="31" fillId="0" borderId="82" xfId="49" applyFont="1" applyFill="1" applyBorder="1" applyAlignment="1">
      <alignment horizontal="right" vertical="center"/>
    </xf>
    <xf numFmtId="38" fontId="31" fillId="0" borderId="19" xfId="49" applyFont="1" applyFill="1" applyBorder="1" applyAlignment="1">
      <alignment horizontal="right" vertical="center"/>
    </xf>
    <xf numFmtId="38" fontId="31" fillId="0" borderId="20" xfId="49" applyFont="1" applyFill="1" applyBorder="1" applyAlignment="1">
      <alignment horizontal="right" vertical="center"/>
    </xf>
    <xf numFmtId="0" fontId="31" fillId="0" borderId="90" xfId="65" applyFont="1" applyFill="1" applyBorder="1" applyAlignment="1" applyProtection="1">
      <alignment horizontal="left" vertical="center"/>
      <protection locked="0"/>
    </xf>
    <xf numFmtId="198" fontId="31" fillId="0" borderId="29" xfId="65" applyNumberFormat="1" applyFont="1" applyFill="1" applyBorder="1" applyAlignment="1">
      <alignment horizontal="right" vertical="center"/>
      <protection/>
    </xf>
    <xf numFmtId="198" fontId="31" fillId="0" borderId="74" xfId="65" applyNumberFormat="1" applyFont="1" applyFill="1" applyBorder="1" applyAlignment="1">
      <alignment horizontal="right" vertical="center"/>
      <protection/>
    </xf>
    <xf numFmtId="198" fontId="31" fillId="0" borderId="75" xfId="65" applyNumberFormat="1" applyFont="1" applyFill="1" applyBorder="1" applyAlignment="1">
      <alignment horizontal="right" vertical="center"/>
      <protection/>
    </xf>
    <xf numFmtId="198" fontId="31" fillId="0" borderId="82" xfId="65" applyNumberFormat="1" applyFont="1" applyFill="1" applyBorder="1" applyAlignment="1">
      <alignment horizontal="right" vertical="center"/>
      <protection/>
    </xf>
    <xf numFmtId="198" fontId="31" fillId="0" borderId="19" xfId="65" applyNumberFormat="1" applyFont="1" applyFill="1" applyBorder="1" applyAlignment="1">
      <alignment horizontal="right" vertical="center"/>
      <protection/>
    </xf>
    <xf numFmtId="198" fontId="31" fillId="0" borderId="20" xfId="65" applyNumberFormat="1" applyFont="1" applyFill="1" applyBorder="1" applyAlignment="1">
      <alignment horizontal="right" vertical="center"/>
      <protection/>
    </xf>
    <xf numFmtId="185" fontId="31" fillId="0" borderId="28" xfId="65" applyNumberFormat="1" applyFont="1" applyFill="1" applyBorder="1" applyAlignment="1">
      <alignment horizontal="left" vertical="center"/>
      <protection/>
    </xf>
    <xf numFmtId="185" fontId="31" fillId="0" borderId="13" xfId="65" applyNumberFormat="1" applyFont="1" applyFill="1" applyBorder="1" applyAlignment="1">
      <alignment horizontal="left" vertical="center"/>
      <protection/>
    </xf>
    <xf numFmtId="185" fontId="31" fillId="0" borderId="12" xfId="65" applyNumberFormat="1" applyFont="1" applyFill="1" applyBorder="1" applyAlignment="1">
      <alignment horizontal="left" vertical="center"/>
      <protection/>
    </xf>
    <xf numFmtId="0" fontId="31" fillId="0" borderId="35" xfId="0" applyFont="1" applyFill="1" applyBorder="1" applyAlignment="1">
      <alignment horizontal="left" vertical="center"/>
    </xf>
    <xf numFmtId="38" fontId="31" fillId="0" borderId="84" xfId="49" applyFont="1" applyFill="1" applyBorder="1" applyAlignment="1">
      <alignment horizontal="right" vertical="center"/>
    </xf>
    <xf numFmtId="38" fontId="31" fillId="0" borderId="85" xfId="49" applyFont="1" applyFill="1" applyBorder="1" applyAlignment="1">
      <alignment horizontal="right" vertical="center"/>
    </xf>
    <xf numFmtId="38" fontId="31" fillId="0" borderId="86" xfId="49" applyFont="1" applyFill="1" applyBorder="1" applyAlignment="1">
      <alignment horizontal="right" vertical="center"/>
    </xf>
    <xf numFmtId="0" fontId="31" fillId="0" borderId="97" xfId="65" applyFont="1" applyFill="1" applyBorder="1" applyAlignment="1">
      <alignment horizontal="center" vertical="center"/>
      <protection/>
    </xf>
    <xf numFmtId="0" fontId="31" fillId="0" borderId="80" xfId="65" applyFont="1" applyFill="1" applyBorder="1" applyAlignment="1">
      <alignment horizontal="center" vertical="center"/>
      <protection/>
    </xf>
    <xf numFmtId="0" fontId="26" fillId="24" borderId="37" xfId="65" applyFont="1" applyFill="1" applyBorder="1" applyAlignment="1">
      <alignment horizontal="center" vertical="center"/>
      <protection/>
    </xf>
    <xf numFmtId="185" fontId="31" fillId="0" borderId="82" xfId="65" applyNumberFormat="1" applyFont="1" applyFill="1" applyBorder="1" applyAlignment="1">
      <alignment horizontal="left" vertical="center"/>
      <protection/>
    </xf>
    <xf numFmtId="185" fontId="31" fillId="0" borderId="19" xfId="65" applyNumberFormat="1" applyFont="1" applyFill="1" applyBorder="1" applyAlignment="1">
      <alignment horizontal="left" vertical="center"/>
      <protection/>
    </xf>
    <xf numFmtId="185" fontId="31" fillId="0" borderId="20" xfId="65" applyNumberFormat="1" applyFont="1" applyFill="1" applyBorder="1" applyAlignment="1">
      <alignment horizontal="left" vertical="center"/>
      <protection/>
    </xf>
    <xf numFmtId="185" fontId="31" fillId="0" borderId="29" xfId="65" applyNumberFormat="1" applyFont="1" applyFill="1" applyBorder="1" applyAlignment="1">
      <alignment horizontal="left" vertical="center"/>
      <protection/>
    </xf>
    <xf numFmtId="185" fontId="31" fillId="0" borderId="74" xfId="65" applyNumberFormat="1" applyFont="1" applyFill="1" applyBorder="1" applyAlignment="1">
      <alignment horizontal="left" vertical="center"/>
      <protection/>
    </xf>
    <xf numFmtId="185" fontId="31" fillId="0" borderId="75" xfId="65" applyNumberFormat="1" applyFont="1" applyFill="1" applyBorder="1" applyAlignment="1">
      <alignment horizontal="left" vertical="center"/>
      <protection/>
    </xf>
    <xf numFmtId="185" fontId="31" fillId="0" borderId="82" xfId="65" applyNumberFormat="1" applyFont="1" applyFill="1" applyBorder="1" applyAlignment="1">
      <alignment horizontal="center" vertical="center"/>
      <protection/>
    </xf>
    <xf numFmtId="185" fontId="31" fillId="0" borderId="20" xfId="65" applyNumberFormat="1" applyFont="1" applyFill="1" applyBorder="1" applyAlignment="1">
      <alignment horizontal="center" vertical="center"/>
      <protection/>
    </xf>
    <xf numFmtId="185" fontId="31" fillId="0" borderId="94" xfId="65" applyNumberFormat="1" applyFont="1" applyFill="1" applyBorder="1" applyAlignment="1">
      <alignment horizontal="center" vertical="center"/>
      <protection/>
    </xf>
    <xf numFmtId="0" fontId="31" fillId="0" borderId="70" xfId="65" applyFont="1" applyFill="1" applyBorder="1" applyAlignment="1">
      <alignment horizontal="center" vertical="center"/>
      <protection/>
    </xf>
    <xf numFmtId="198" fontId="31" fillId="0" borderId="36" xfId="65" applyNumberFormat="1" applyFont="1" applyFill="1" applyBorder="1" applyAlignment="1">
      <alignment horizontal="right" vertical="center"/>
      <protection/>
    </xf>
    <xf numFmtId="198" fontId="31" fillId="0" borderId="28" xfId="65" applyNumberFormat="1" applyFont="1" applyFill="1" applyBorder="1" applyAlignment="1">
      <alignment horizontal="right" vertical="center"/>
      <protection/>
    </xf>
    <xf numFmtId="198" fontId="31" fillId="0" borderId="13" xfId="65" applyNumberFormat="1" applyFont="1" applyFill="1" applyBorder="1" applyAlignment="1">
      <alignment horizontal="right" vertical="center"/>
      <protection/>
    </xf>
    <xf numFmtId="198" fontId="31" fillId="0" borderId="12" xfId="65" applyNumberFormat="1" applyFont="1" applyFill="1" applyBorder="1" applyAlignment="1">
      <alignment horizontal="right" vertical="center"/>
      <protection/>
    </xf>
    <xf numFmtId="191" fontId="31" fillId="0" borderId="28" xfId="49" applyNumberFormat="1" applyFont="1" applyFill="1" applyBorder="1" applyAlignment="1">
      <alignment horizontal="right" vertical="center"/>
    </xf>
    <xf numFmtId="191" fontId="31" fillId="0" borderId="13" xfId="49" applyNumberFormat="1" applyFont="1" applyFill="1" applyBorder="1" applyAlignment="1">
      <alignment horizontal="right" vertical="center"/>
    </xf>
    <xf numFmtId="191" fontId="31" fillId="0" borderId="12" xfId="49" applyNumberFormat="1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28" xfId="65" applyFont="1" applyFill="1" applyBorder="1" applyAlignment="1">
      <alignment horizontal="left" vertical="center"/>
      <protection/>
    </xf>
    <xf numFmtId="0" fontId="31" fillId="0" borderId="13" xfId="65" applyFont="1" applyFill="1" applyBorder="1" applyAlignment="1">
      <alignment horizontal="left" vertical="center"/>
      <protection/>
    </xf>
    <xf numFmtId="0" fontId="31" fillId="0" borderId="12" xfId="65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12" xfId="65" applyFont="1" applyFill="1" applyBorder="1" applyAlignment="1">
      <alignment horizontal="center" vertical="center"/>
      <protection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28" fillId="21" borderId="32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38" fontId="31" fillId="0" borderId="80" xfId="49" applyFont="1" applyBorder="1" applyAlignment="1">
      <alignment horizontal="right" vertical="center"/>
    </xf>
    <xf numFmtId="38" fontId="31" fillId="0" borderId="40" xfId="49" applyFont="1" applyBorder="1" applyAlignment="1">
      <alignment horizontal="right" vertical="center"/>
    </xf>
    <xf numFmtId="38" fontId="31" fillId="0" borderId="79" xfId="49" applyFont="1" applyBorder="1" applyAlignment="1">
      <alignment horizontal="right" vertical="center"/>
    </xf>
    <xf numFmtId="0" fontId="31" fillId="0" borderId="27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67" xfId="65" applyFont="1" applyBorder="1" applyAlignment="1">
      <alignment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25" borderId="18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vertical="center"/>
      <protection/>
    </xf>
    <xf numFmtId="0" fontId="31" fillId="0" borderId="74" xfId="65" applyFont="1" applyBorder="1" applyAlignment="1">
      <alignment vertical="center"/>
      <protection/>
    </xf>
    <xf numFmtId="0" fontId="31" fillId="0" borderId="83" xfId="65" applyFont="1" applyBorder="1" applyAlignment="1">
      <alignment vertical="center"/>
      <protection/>
    </xf>
    <xf numFmtId="0" fontId="26" fillId="24" borderId="32" xfId="65" applyFont="1" applyFill="1" applyBorder="1" applyAlignment="1">
      <alignment horizontal="center" vertical="center"/>
      <protection/>
    </xf>
    <xf numFmtId="0" fontId="31" fillId="0" borderId="28" xfId="65" applyFont="1" applyBorder="1" applyAlignment="1">
      <alignment vertical="center"/>
      <protection/>
    </xf>
    <xf numFmtId="0" fontId="31" fillId="0" borderId="13" xfId="65" applyFont="1" applyBorder="1" applyAlignment="1">
      <alignment vertical="center"/>
      <protection/>
    </xf>
    <xf numFmtId="0" fontId="31" fillId="0" borderId="69" xfId="65" applyFont="1" applyBorder="1" applyAlignment="1">
      <alignment vertical="center"/>
      <protection/>
    </xf>
    <xf numFmtId="0" fontId="31" fillId="0" borderId="3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25" borderId="47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2" xfId="65" applyFont="1" applyFill="1" applyBorder="1" applyAlignment="1">
      <alignment horizontal="left" vertical="center"/>
      <protection/>
    </xf>
    <xf numFmtId="0" fontId="31" fillId="0" borderId="30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0" fillId="0" borderId="22" xfId="65" applyFont="1" applyBorder="1" applyAlignment="1">
      <alignment horizontal="center" vertical="center" textRotation="255"/>
      <protection/>
    </xf>
    <xf numFmtId="0" fontId="30" fillId="0" borderId="48" xfId="65" applyFont="1" applyBorder="1" applyAlignment="1">
      <alignment horizontal="center" vertical="center" textRotation="255"/>
      <protection/>
    </xf>
    <xf numFmtId="0" fontId="30" fillId="0" borderId="49" xfId="65" applyFont="1" applyBorder="1" applyAlignment="1">
      <alignment horizontal="center" vertical="center" textRotation="255"/>
      <protection/>
    </xf>
    <xf numFmtId="0" fontId="30" fillId="0" borderId="22" xfId="65" applyFont="1" applyFill="1" applyBorder="1" applyAlignment="1">
      <alignment horizontal="center" vertical="center" textRotation="255"/>
      <protection/>
    </xf>
    <xf numFmtId="0" fontId="30" fillId="0" borderId="48" xfId="65" applyFont="1" applyFill="1" applyBorder="1" applyAlignment="1">
      <alignment horizontal="center" vertical="center" textRotation="255"/>
      <protection/>
    </xf>
    <xf numFmtId="0" fontId="30" fillId="0" borderId="49" xfId="65" applyFont="1" applyFill="1" applyBorder="1" applyAlignment="1">
      <alignment horizontal="center" vertical="center" textRotation="255"/>
      <protection/>
    </xf>
    <xf numFmtId="0" fontId="31" fillId="25" borderId="98" xfId="65" applyFont="1" applyFill="1" applyBorder="1" applyAlignment="1">
      <alignment horizontal="left" vertical="center"/>
      <protection/>
    </xf>
    <xf numFmtId="0" fontId="31" fillId="25" borderId="74" xfId="65" applyFont="1" applyFill="1" applyBorder="1" applyAlignment="1">
      <alignment horizontal="left" vertical="center"/>
      <protection/>
    </xf>
    <xf numFmtId="0" fontId="31" fillId="25" borderId="75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vertical="center" shrinkToFit="1"/>
      <protection/>
    </xf>
    <xf numFmtId="0" fontId="31" fillId="0" borderId="74" xfId="65" applyFont="1" applyBorder="1" applyAlignment="1">
      <alignment vertical="center" shrinkToFit="1"/>
      <protection/>
    </xf>
    <xf numFmtId="0" fontId="31" fillId="0" borderId="83" xfId="65" applyFont="1" applyBorder="1" applyAlignment="1">
      <alignment vertical="center" shrinkToFit="1"/>
      <protection/>
    </xf>
    <xf numFmtId="0" fontId="31" fillId="0" borderId="32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47" xfId="65" applyFont="1" applyFill="1" applyBorder="1" applyAlignment="1">
      <alignment horizontal="left" vertical="center"/>
      <protection/>
    </xf>
    <xf numFmtId="0" fontId="35" fillId="24" borderId="32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99" xfId="65" applyFont="1" applyFill="1" applyBorder="1" applyAlignment="1">
      <alignment horizontal="center" vertical="center"/>
      <protection/>
    </xf>
    <xf numFmtId="195" fontId="29" fillId="0" borderId="10" xfId="0" applyNumberFormat="1" applyFont="1" applyBorder="1" applyAlignment="1">
      <alignment vertical="center"/>
    </xf>
    <xf numFmtId="195" fontId="29" fillId="0" borderId="10" xfId="65" applyNumberFormat="1" applyFont="1" applyBorder="1" applyAlignment="1">
      <alignment vertical="center"/>
      <protection/>
    </xf>
    <xf numFmtId="0" fontId="29" fillId="0" borderId="30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33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199" fontId="29" fillId="0" borderId="10" xfId="0" applyNumberFormat="1" applyFont="1" applyBorder="1" applyAlignment="1">
      <alignment horizontal="center" vertical="center" shrinkToFit="1"/>
    </xf>
    <xf numFmtId="0" fontId="31" fillId="0" borderId="30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center"/>
    </xf>
    <xf numFmtId="0" fontId="29" fillId="0" borderId="30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21" xfId="64" applyBorder="1" applyAlignment="1">
      <alignment horizontal="center" vertical="center"/>
      <protection/>
    </xf>
    <xf numFmtId="0" fontId="30" fillId="0" borderId="30" xfId="65" applyFont="1" applyBorder="1" applyAlignment="1">
      <alignment horizontal="center" vertical="center" shrinkToFit="1"/>
      <protection/>
    </xf>
    <xf numFmtId="0" fontId="32" fillId="0" borderId="0" xfId="65" applyFont="1" applyAlignment="1">
      <alignment horizontal="center" vertical="center"/>
      <protection/>
    </xf>
    <xf numFmtId="0" fontId="25" fillId="0" borderId="29" xfId="0" applyFont="1" applyFill="1" applyBorder="1" applyAlignment="1">
      <alignment vertical="center"/>
    </xf>
    <xf numFmtId="0" fontId="25" fillId="0" borderId="74" xfId="0" applyFont="1" applyFill="1" applyBorder="1" applyAlignment="1">
      <alignment vertical="center"/>
    </xf>
    <xf numFmtId="0" fontId="25" fillId="0" borderId="83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67" xfId="0" applyFont="1" applyFill="1" applyBorder="1" applyAlignment="1">
      <alignment vertical="center"/>
    </xf>
    <xf numFmtId="0" fontId="31" fillId="0" borderId="37" xfId="65" applyFont="1" applyBorder="1" applyAlignment="1">
      <alignment vertical="center"/>
      <protection/>
    </xf>
    <xf numFmtId="0" fontId="31" fillId="0" borderId="96" xfId="65" applyFont="1" applyBorder="1" applyAlignment="1">
      <alignment vertical="center"/>
      <protection/>
    </xf>
    <xf numFmtId="0" fontId="25" fillId="0" borderId="8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31" fillId="0" borderId="27" xfId="65" applyFont="1" applyBorder="1" applyAlignment="1">
      <alignment horizontal="left" vertical="center"/>
      <protection/>
    </xf>
    <xf numFmtId="0" fontId="31" fillId="0" borderId="17" xfId="65" applyFont="1" applyBorder="1" applyAlignment="1">
      <alignment horizontal="left" vertical="center"/>
      <protection/>
    </xf>
    <xf numFmtId="0" fontId="31" fillId="0" borderId="67" xfId="65" applyFont="1" applyBorder="1" applyAlignment="1">
      <alignment horizontal="left" vertical="center"/>
      <protection/>
    </xf>
    <xf numFmtId="0" fontId="26" fillId="24" borderId="68" xfId="0" applyFont="1" applyFill="1" applyBorder="1" applyAlignment="1">
      <alignment horizontal="center" vertical="center"/>
    </xf>
    <xf numFmtId="0" fontId="31" fillId="0" borderId="32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6" xfId="65" applyFont="1" applyFill="1" applyBorder="1" applyAlignment="1">
      <alignment vertical="center"/>
      <protection/>
    </xf>
    <xf numFmtId="0" fontId="31" fillId="0" borderId="17" xfId="65" applyFont="1" applyFill="1" applyBorder="1" applyAlignment="1">
      <alignment vertical="center"/>
      <protection/>
    </xf>
    <xf numFmtId="0" fontId="31" fillId="0" borderId="18" xfId="65" applyFont="1" applyFill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97" xfId="65" applyFont="1" applyBorder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52" xfId="65" applyFont="1" applyBorder="1" applyAlignment="1">
      <alignment vertical="center"/>
      <protection/>
    </xf>
    <xf numFmtId="0" fontId="25" fillId="0" borderId="82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90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67" xfId="0" applyFont="1" applyFill="1" applyBorder="1" applyAlignment="1">
      <alignment horizontal="left" vertical="center"/>
    </xf>
    <xf numFmtId="0" fontId="31" fillId="25" borderId="100" xfId="65" applyFont="1" applyFill="1" applyBorder="1" applyAlignment="1">
      <alignment horizontal="left" vertical="center"/>
      <protection/>
    </xf>
    <xf numFmtId="0" fontId="31" fillId="25" borderId="85" xfId="65" applyFont="1" applyFill="1" applyBorder="1" applyAlignment="1">
      <alignment horizontal="left" vertical="center"/>
      <protection/>
    </xf>
    <xf numFmtId="0" fontId="31" fillId="25" borderId="86" xfId="65" applyFont="1" applyFill="1" applyBorder="1" applyAlignment="1">
      <alignment horizontal="left" vertical="center"/>
      <protection/>
    </xf>
    <xf numFmtId="0" fontId="25" fillId="0" borderId="28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97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31" fillId="25" borderId="25" xfId="65" applyFont="1" applyFill="1" applyBorder="1" applyAlignment="1">
      <alignment horizontal="left" vertical="center"/>
      <protection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82" xfId="65" applyFont="1" applyBorder="1" applyAlignment="1">
      <alignment vertical="center"/>
      <protection/>
    </xf>
    <xf numFmtId="0" fontId="31" fillId="0" borderId="19" xfId="65" applyFont="1" applyBorder="1" applyAlignment="1">
      <alignment vertical="center"/>
      <protection/>
    </xf>
    <xf numFmtId="0" fontId="31" fillId="0" borderId="90" xfId="65" applyFont="1" applyBorder="1" applyAlignment="1">
      <alignment vertical="center"/>
      <protection/>
    </xf>
    <xf numFmtId="0" fontId="31" fillId="0" borderId="47" xfId="65" applyFont="1" applyBorder="1" applyAlignment="1">
      <alignment vertical="center"/>
      <protection/>
    </xf>
    <xf numFmtId="0" fontId="31" fillId="25" borderId="25" xfId="65" applyFont="1" applyFill="1" applyBorder="1" applyAlignment="1">
      <alignment vertical="center"/>
      <protection/>
    </xf>
    <xf numFmtId="0" fontId="31" fillId="25" borderId="19" xfId="65" applyFont="1" applyFill="1" applyBorder="1" applyAlignment="1">
      <alignment vertical="center"/>
      <protection/>
    </xf>
    <xf numFmtId="0" fontId="31" fillId="25" borderId="20" xfId="65" applyFont="1" applyFill="1" applyBorder="1" applyAlignment="1">
      <alignment vertical="center"/>
      <protection/>
    </xf>
    <xf numFmtId="0" fontId="31" fillId="0" borderId="101" xfId="65" applyFont="1" applyBorder="1" applyAlignment="1">
      <alignment vertical="center"/>
      <protection/>
    </xf>
    <xf numFmtId="0" fontId="31" fillId="0" borderId="102" xfId="65" applyFont="1" applyBorder="1" applyAlignment="1">
      <alignment vertical="center"/>
      <protection/>
    </xf>
    <xf numFmtId="0" fontId="28" fillId="21" borderId="45" xfId="0" applyFont="1" applyFill="1" applyBorder="1" applyAlignment="1">
      <alignment horizontal="center" vertical="center"/>
    </xf>
    <xf numFmtId="0" fontId="26" fillId="0" borderId="47" xfId="65" applyFont="1" applyFill="1" applyBorder="1" applyAlignment="1">
      <alignment horizontal="center" vertical="center"/>
      <protection/>
    </xf>
    <xf numFmtId="0" fontId="26" fillId="0" borderId="13" xfId="65" applyFont="1" applyFill="1" applyBorder="1" applyAlignment="1">
      <alignment horizontal="center" vertical="center"/>
      <protection/>
    </xf>
    <xf numFmtId="0" fontId="26" fillId="0" borderId="12" xfId="6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30" fillId="0" borderId="103" xfId="65" applyFont="1" applyBorder="1" applyAlignment="1">
      <alignment horizontal="center" vertical="center" textRotation="255"/>
      <protection/>
    </xf>
    <xf numFmtId="0" fontId="31" fillId="0" borderId="27" xfId="65" applyFont="1" applyBorder="1" applyAlignment="1">
      <alignment vertical="center" shrinkToFit="1"/>
      <protection/>
    </xf>
    <xf numFmtId="0" fontId="31" fillId="0" borderId="17" xfId="65" applyFont="1" applyBorder="1" applyAlignment="1">
      <alignment vertical="center" shrinkToFit="1"/>
      <protection/>
    </xf>
    <xf numFmtId="0" fontId="31" fillId="0" borderId="67" xfId="65" applyFont="1" applyBorder="1" applyAlignment="1">
      <alignment vertical="center" shrinkToFit="1"/>
      <protection/>
    </xf>
    <xf numFmtId="0" fontId="31" fillId="0" borderId="30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1" fillId="0" borderId="28" xfId="65" applyFont="1" applyBorder="1" applyAlignment="1">
      <alignment vertical="center" shrinkToFit="1"/>
      <protection/>
    </xf>
    <xf numFmtId="0" fontId="31" fillId="0" borderId="13" xfId="65" applyFont="1" applyBorder="1" applyAlignment="1">
      <alignment vertical="center" shrinkToFit="1"/>
      <protection/>
    </xf>
    <xf numFmtId="0" fontId="31" fillId="0" borderId="69" xfId="65" applyFont="1" applyBorder="1" applyAlignment="1">
      <alignment vertical="center" shrinkToFit="1"/>
      <protection/>
    </xf>
    <xf numFmtId="0" fontId="29" fillId="0" borderId="10" xfId="65" applyNumberFormat="1" applyFont="1" applyBorder="1" applyAlignment="1">
      <alignment horizontal="center" vertical="center"/>
      <protection/>
    </xf>
    <xf numFmtId="0" fontId="30" fillId="0" borderId="22" xfId="65" applyFont="1" applyBorder="1" applyAlignment="1">
      <alignment vertical="center" textRotation="255"/>
      <protection/>
    </xf>
    <xf numFmtId="0" fontId="30" fillId="0" borderId="48" xfId="65" applyFont="1" applyBorder="1" applyAlignment="1">
      <alignment vertical="center" textRotation="255"/>
      <protection/>
    </xf>
    <xf numFmtId="0" fontId="30" fillId="0" borderId="49" xfId="65" applyFont="1" applyBorder="1" applyAlignment="1">
      <alignment vertical="center" textRotation="255"/>
      <protection/>
    </xf>
    <xf numFmtId="0" fontId="25" fillId="0" borderId="29" xfId="65" applyFont="1" applyBorder="1" applyAlignment="1">
      <alignment horizontal="left" vertical="center" wrapText="1"/>
      <protection/>
    </xf>
    <xf numFmtId="0" fontId="25" fillId="0" borderId="74" xfId="65" applyFont="1" applyBorder="1" applyAlignment="1">
      <alignment horizontal="left" vertical="center" wrapText="1"/>
      <protection/>
    </xf>
    <xf numFmtId="0" fontId="25" fillId="0" borderId="83" xfId="65" applyFont="1" applyBorder="1" applyAlignment="1">
      <alignment horizontal="left" vertical="center" wrapText="1"/>
      <protection/>
    </xf>
    <xf numFmtId="0" fontId="26" fillId="24" borderId="21" xfId="65" applyFont="1" applyFill="1" applyBorder="1" applyAlignment="1">
      <alignment horizontal="center" vertical="center"/>
      <protection/>
    </xf>
    <xf numFmtId="0" fontId="26" fillId="24" borderId="78" xfId="65" applyFont="1" applyFill="1" applyBorder="1" applyAlignment="1">
      <alignment horizontal="center" vertical="center"/>
      <protection/>
    </xf>
    <xf numFmtId="0" fontId="25" fillId="0" borderId="27" xfId="65" applyFont="1" applyBorder="1" applyAlignment="1">
      <alignment horizontal="left" vertical="center" wrapText="1"/>
      <protection/>
    </xf>
    <xf numFmtId="0" fontId="25" fillId="0" borderId="17" xfId="65" applyFont="1" applyBorder="1" applyAlignment="1">
      <alignment horizontal="left" vertical="center" wrapText="1"/>
      <protection/>
    </xf>
    <xf numFmtId="0" fontId="25" fillId="0" borderId="67" xfId="65" applyFont="1" applyBorder="1" applyAlignment="1">
      <alignment horizontal="left" vertical="center" wrapText="1"/>
      <protection/>
    </xf>
    <xf numFmtId="38" fontId="25" fillId="0" borderId="27" xfId="49" applyFont="1" applyFill="1" applyBorder="1" applyAlignment="1">
      <alignment horizontal="left" vertical="center" wrapText="1"/>
    </xf>
    <xf numFmtId="38" fontId="25" fillId="0" borderId="17" xfId="49" applyFont="1" applyFill="1" applyBorder="1" applyAlignment="1">
      <alignment horizontal="left" vertical="center" wrapText="1"/>
    </xf>
    <xf numFmtId="38" fontId="25" fillId="0" borderId="67" xfId="49" applyFont="1" applyFill="1" applyBorder="1" applyAlignment="1">
      <alignment horizontal="left" vertical="center" wrapText="1"/>
    </xf>
    <xf numFmtId="0" fontId="30" fillId="0" borderId="51" xfId="65" applyFont="1" applyBorder="1" applyAlignment="1">
      <alignment horizontal="center" vertical="center" textRotation="255"/>
      <protection/>
    </xf>
    <xf numFmtId="0" fontId="30" fillId="0" borderId="24" xfId="65" applyFont="1" applyBorder="1" applyAlignment="1">
      <alignment horizontal="center" vertical="center" textRotation="255"/>
      <protection/>
    </xf>
    <xf numFmtId="0" fontId="30" fillId="0" borderId="54" xfId="65" applyFont="1" applyBorder="1" applyAlignment="1">
      <alignment horizontal="center" vertical="center" textRotation="255"/>
      <protection/>
    </xf>
    <xf numFmtId="0" fontId="25" fillId="0" borderId="80" xfId="65" applyFont="1" applyBorder="1" applyAlignment="1">
      <alignment horizontal="left" vertical="center" wrapText="1"/>
      <protection/>
    </xf>
    <xf numFmtId="0" fontId="25" fillId="0" borderId="40" xfId="65" applyFont="1" applyBorder="1" applyAlignment="1">
      <alignment horizontal="left" vertical="center" wrapText="1"/>
      <protection/>
    </xf>
    <xf numFmtId="0" fontId="25" fillId="0" borderId="39" xfId="65" applyFont="1" applyBorder="1" applyAlignment="1">
      <alignment horizontal="left" vertical="center" wrapText="1"/>
      <protection/>
    </xf>
    <xf numFmtId="0" fontId="30" fillId="0" borderId="51" xfId="65" applyFont="1" applyFill="1" applyBorder="1" applyAlignment="1">
      <alignment horizontal="center" vertical="center" textRotation="255"/>
      <protection/>
    </xf>
    <xf numFmtId="0" fontId="30" fillId="0" borderId="24" xfId="65" applyFont="1" applyFill="1" applyBorder="1" applyAlignment="1">
      <alignment horizontal="center" vertical="center" textRotation="255"/>
      <protection/>
    </xf>
    <xf numFmtId="0" fontId="30" fillId="0" borderId="54" xfId="65" applyFont="1" applyFill="1" applyBorder="1" applyAlignment="1">
      <alignment horizontal="center" vertical="center" textRotation="255"/>
      <protection/>
    </xf>
    <xf numFmtId="0" fontId="31" fillId="0" borderId="70" xfId="65" applyFont="1" applyBorder="1" applyAlignment="1">
      <alignment horizontal="left" vertical="center"/>
      <protection/>
    </xf>
    <xf numFmtId="0" fontId="31" fillId="0" borderId="95" xfId="65" applyFont="1" applyBorder="1" applyAlignment="1">
      <alignment horizontal="left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1" fillId="0" borderId="34" xfId="65" applyFont="1" applyBorder="1" applyAlignment="1">
      <alignment horizontal="left" vertical="center"/>
      <protection/>
    </xf>
    <xf numFmtId="0" fontId="31" fillId="0" borderId="91" xfId="65" applyFont="1" applyBorder="1" applyAlignment="1">
      <alignment horizontal="left" vertical="center"/>
      <protection/>
    </xf>
    <xf numFmtId="0" fontId="35" fillId="24" borderId="38" xfId="65" applyFont="1" applyFill="1" applyBorder="1" applyAlignment="1">
      <alignment horizontal="center" vertical="center"/>
      <protection/>
    </xf>
    <xf numFmtId="0" fontId="35" fillId="24" borderId="37" xfId="65" applyFont="1" applyFill="1" applyBorder="1" applyAlignment="1">
      <alignment horizontal="center" vertical="center"/>
      <protection/>
    </xf>
    <xf numFmtId="0" fontId="31" fillId="0" borderId="105" xfId="65" applyFont="1" applyBorder="1" applyAlignment="1">
      <alignment horizontal="left" vertical="center"/>
      <protection/>
    </xf>
    <xf numFmtId="185" fontId="31" fillId="0" borderId="21" xfId="65" applyNumberFormat="1" applyFont="1" applyBorder="1" applyAlignment="1">
      <alignment vertical="center"/>
      <protection/>
    </xf>
    <xf numFmtId="0" fontId="31" fillId="0" borderId="37" xfId="65" applyFont="1" applyBorder="1" applyAlignment="1">
      <alignment horizontal="center" vertical="center"/>
      <protection/>
    </xf>
    <xf numFmtId="0" fontId="31" fillId="0" borderId="96" xfId="65" applyFont="1" applyBorder="1" applyAlignment="1">
      <alignment horizontal="center" vertical="center"/>
      <protection/>
    </xf>
    <xf numFmtId="0" fontId="31" fillId="0" borderId="92" xfId="65" applyFont="1" applyBorder="1" applyAlignment="1">
      <alignment horizontal="left" vertical="center"/>
      <protection/>
    </xf>
    <xf numFmtId="0" fontId="31" fillId="0" borderId="35" xfId="65" applyFont="1" applyBorder="1" applyAlignment="1">
      <alignment horizontal="left" vertical="center"/>
      <protection/>
    </xf>
    <xf numFmtId="0" fontId="31" fillId="0" borderId="84" xfId="65" applyFont="1" applyBorder="1" applyAlignment="1">
      <alignment vertical="center"/>
      <protection/>
    </xf>
    <xf numFmtId="0" fontId="31" fillId="0" borderId="85" xfId="65" applyFont="1" applyBorder="1" applyAlignment="1">
      <alignment vertical="center"/>
      <protection/>
    </xf>
    <xf numFmtId="0" fontId="31" fillId="0" borderId="87" xfId="65" applyFont="1" applyBorder="1" applyAlignment="1">
      <alignment vertical="center"/>
      <protection/>
    </xf>
    <xf numFmtId="0" fontId="31" fillId="0" borderId="88" xfId="65" applyFont="1" applyBorder="1" applyAlignment="1">
      <alignment horizontal="left" vertical="center"/>
      <protection/>
    </xf>
    <xf numFmtId="0" fontId="31" fillId="0" borderId="80" xfId="65" applyFont="1" applyBorder="1" applyAlignment="1">
      <alignment vertical="center"/>
      <protection/>
    </xf>
    <xf numFmtId="0" fontId="31" fillId="0" borderId="40" xfId="65" applyFont="1" applyBorder="1" applyAlignment="1">
      <alignment vertical="center"/>
      <protection/>
    </xf>
    <xf numFmtId="0" fontId="31" fillId="0" borderId="39" xfId="65" applyFont="1" applyBorder="1" applyAlignment="1">
      <alignment vertical="center"/>
      <protection/>
    </xf>
    <xf numFmtId="0" fontId="30" fillId="0" borderId="98" xfId="65" applyFont="1" applyBorder="1" applyAlignment="1">
      <alignment horizontal="center" vertical="center" textRotation="255"/>
      <protection/>
    </xf>
    <xf numFmtId="0" fontId="30" fillId="0" borderId="16" xfId="65" applyFont="1" applyBorder="1" applyAlignment="1">
      <alignment horizontal="center" vertical="center" textRotation="255"/>
      <protection/>
    </xf>
    <xf numFmtId="0" fontId="30" fillId="0" borderId="47" xfId="65" applyFont="1" applyBorder="1" applyAlignment="1">
      <alignment horizontal="center" vertical="center" textRotation="255"/>
      <protection/>
    </xf>
    <xf numFmtId="0" fontId="31" fillId="0" borderId="16" xfId="65" applyFont="1" applyBorder="1" applyAlignment="1">
      <alignment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13" xfId="65" applyFont="1" applyBorder="1" applyAlignment="1">
      <alignment horizontal="left" vertical="center"/>
      <protection/>
    </xf>
    <xf numFmtId="0" fontId="31" fillId="0" borderId="69" xfId="65" applyFont="1" applyBorder="1" applyAlignment="1">
      <alignment horizontal="left" vertical="center"/>
      <protection/>
    </xf>
    <xf numFmtId="0" fontId="26" fillId="24" borderId="32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8" xfId="65" applyFont="1" applyFill="1" applyBorder="1" applyAlignment="1">
      <alignment horizontal="center" vertical="center"/>
      <protection/>
    </xf>
    <xf numFmtId="0" fontId="31" fillId="0" borderId="36" xfId="65" applyFont="1" applyBorder="1" applyAlignment="1">
      <alignment horizontal="center" vertical="center"/>
      <protection/>
    </xf>
    <xf numFmtId="0" fontId="31" fillId="0" borderId="89" xfId="65" applyFont="1" applyBorder="1" applyAlignment="1">
      <alignment horizontal="center" vertical="center"/>
      <protection/>
    </xf>
    <xf numFmtId="0" fontId="31" fillId="0" borderId="93" xfId="65" applyFont="1" applyBorder="1" applyAlignment="1">
      <alignment horizontal="center" vertical="center"/>
      <protection/>
    </xf>
    <xf numFmtId="0" fontId="31" fillId="0" borderId="30" xfId="65" applyFont="1" applyBorder="1" applyAlignment="1">
      <alignment horizontal="center" vertical="center"/>
      <protection/>
    </xf>
    <xf numFmtId="0" fontId="31" fillId="0" borderId="34" xfId="65" applyFont="1" applyBorder="1" applyAlignment="1">
      <alignment vertical="center"/>
      <protection/>
    </xf>
    <xf numFmtId="0" fontId="31" fillId="0" borderId="91" xfId="65" applyFont="1" applyBorder="1" applyAlignment="1">
      <alignment vertical="center"/>
      <protection/>
    </xf>
    <xf numFmtId="0" fontId="31" fillId="0" borderId="70" xfId="65" applyFont="1" applyBorder="1" applyAlignment="1">
      <alignment vertical="center"/>
      <protection/>
    </xf>
    <xf numFmtId="0" fontId="31" fillId="0" borderId="95" xfId="65" applyFont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1" fillId="0" borderId="69" xfId="65" applyFont="1" applyFill="1" applyBorder="1" applyAlignment="1">
      <alignment horizontal="left" vertical="center"/>
      <protection/>
    </xf>
    <xf numFmtId="0" fontId="45" fillId="0" borderId="51" xfId="65" applyFont="1" applyFill="1" applyBorder="1" applyAlignment="1">
      <alignment horizontal="center" vertical="center" textRotation="255" wrapText="1" shrinkToFit="1"/>
      <protection/>
    </xf>
    <xf numFmtId="0" fontId="45" fillId="0" borderId="24" xfId="65" applyFont="1" applyFill="1" applyBorder="1" applyAlignment="1">
      <alignment horizontal="center" vertical="center" textRotation="255" wrapText="1" shrinkToFit="1"/>
      <protection/>
    </xf>
    <xf numFmtId="0" fontId="45" fillId="0" borderId="54" xfId="65" applyFont="1" applyFill="1" applyBorder="1" applyAlignment="1">
      <alignment horizontal="center" vertical="center" textRotation="255" wrapText="1" shrinkToFit="1"/>
      <protection/>
    </xf>
    <xf numFmtId="0" fontId="31" fillId="0" borderId="104" xfId="65" applyFont="1" applyFill="1" applyBorder="1" applyAlignment="1">
      <alignment horizontal="left" vertical="center"/>
      <protection/>
    </xf>
    <xf numFmtId="0" fontId="31" fillId="0" borderId="93" xfId="65" applyFont="1" applyFill="1" applyBorder="1" applyAlignment="1">
      <alignment horizontal="left" vertical="center"/>
      <protection/>
    </xf>
    <xf numFmtId="0" fontId="31" fillId="0" borderId="36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1" fillId="0" borderId="74" xfId="65" applyFont="1" applyBorder="1" applyAlignment="1">
      <alignment horizontal="left" vertical="center"/>
      <protection/>
    </xf>
    <xf numFmtId="0" fontId="31" fillId="0" borderId="83" xfId="65" applyFont="1" applyBorder="1" applyAlignment="1">
      <alignment horizontal="left" vertical="center"/>
      <protection/>
    </xf>
    <xf numFmtId="0" fontId="35" fillId="24" borderId="106" xfId="65" applyFont="1" applyFill="1" applyBorder="1" applyAlignment="1">
      <alignment horizontal="center" vertical="center"/>
      <protection/>
    </xf>
    <xf numFmtId="0" fontId="35" fillId="24" borderId="107" xfId="65" applyFont="1" applyFill="1" applyBorder="1" applyAlignment="1">
      <alignment horizontal="center" vertical="center"/>
      <protection/>
    </xf>
    <xf numFmtId="0" fontId="31" fillId="0" borderId="67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17" xfId="65" applyFont="1" applyFill="1" applyBorder="1" applyAlignment="1">
      <alignment vertical="center"/>
      <protection/>
    </xf>
    <xf numFmtId="0" fontId="31" fillId="25" borderId="18" xfId="65" applyFont="1" applyFill="1" applyBorder="1" applyAlignment="1">
      <alignment vertical="center"/>
      <protection/>
    </xf>
    <xf numFmtId="0" fontId="31" fillId="25" borderId="98" xfId="65" applyFont="1" applyFill="1" applyBorder="1" applyAlignment="1">
      <alignment vertical="center"/>
      <protection/>
    </xf>
    <xf numFmtId="0" fontId="31" fillId="25" borderId="74" xfId="65" applyFont="1" applyFill="1" applyBorder="1" applyAlignment="1">
      <alignment vertical="center"/>
      <protection/>
    </xf>
    <xf numFmtId="0" fontId="31" fillId="25" borderId="75" xfId="65" applyFont="1" applyFill="1" applyBorder="1" applyAlignment="1">
      <alignment vertical="center"/>
      <protection/>
    </xf>
    <xf numFmtId="0" fontId="31" fillId="0" borderId="27" xfId="65" applyFont="1" applyBorder="1" applyAlignment="1">
      <alignment horizontal="center" vertical="center"/>
      <protection/>
    </xf>
    <xf numFmtId="0" fontId="31" fillId="0" borderId="17" xfId="65" applyFont="1" applyBorder="1" applyAlignment="1">
      <alignment horizontal="center" vertical="center"/>
      <protection/>
    </xf>
    <xf numFmtId="0" fontId="31" fillId="0" borderId="67" xfId="65" applyFont="1" applyBorder="1" applyAlignment="1">
      <alignment horizontal="center" vertical="center"/>
      <protection/>
    </xf>
    <xf numFmtId="0" fontId="31" fillId="0" borderId="82" xfId="65" applyFont="1" applyBorder="1" applyAlignment="1">
      <alignment horizontal="left" vertical="center"/>
      <protection/>
    </xf>
    <xf numFmtId="0" fontId="31" fillId="0" borderId="19" xfId="65" applyFont="1" applyBorder="1" applyAlignment="1">
      <alignment horizontal="left" vertical="center"/>
      <protection/>
    </xf>
    <xf numFmtId="0" fontId="31" fillId="0" borderId="90" xfId="65" applyFont="1" applyBorder="1" applyAlignment="1">
      <alignment horizontal="left" vertical="center"/>
      <protection/>
    </xf>
    <xf numFmtId="0" fontId="31" fillId="0" borderId="107" xfId="65" applyFont="1" applyBorder="1" applyAlignment="1">
      <alignment horizontal="center" vertical="center"/>
      <protection/>
    </xf>
    <xf numFmtId="0" fontId="31" fillId="0" borderId="108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2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22"/>
  <sheetViews>
    <sheetView showZeros="0" tabSelected="1" zoomScale="75" zoomScaleNormal="75" zoomScalePageLayoutView="0" workbookViewId="0" topLeftCell="A1">
      <selection activeCell="C5" sqref="C5:P5"/>
    </sheetView>
  </sheetViews>
  <sheetFormatPr defaultColWidth="8.796875" defaultRowHeight="34.5" customHeight="1"/>
  <cols>
    <col min="1" max="1" width="8.59765625" style="77" customWidth="1"/>
    <col min="2" max="2" width="4.59765625" style="77" customWidth="1"/>
    <col min="3" max="16" width="5.59765625" style="77" customWidth="1"/>
    <col min="17" max="16384" width="9" style="77" customWidth="1"/>
  </cols>
  <sheetData>
    <row r="1" spans="1:13" ht="42.75" customHeight="1">
      <c r="A1" s="209">
        <v>43009</v>
      </c>
      <c r="B1" s="210"/>
      <c r="C1" s="210"/>
      <c r="D1" s="211"/>
      <c r="E1" s="79"/>
      <c r="K1" s="219"/>
      <c r="L1" s="220"/>
      <c r="M1" s="166"/>
    </row>
    <row r="2" spans="1:16" ht="42.75" customHeight="1">
      <c r="A2" s="80"/>
      <c r="B2" s="80"/>
      <c r="C2" s="80"/>
      <c r="D2" s="80"/>
      <c r="E2" s="81"/>
      <c r="F2" s="247" t="s">
        <v>1898</v>
      </c>
      <c r="G2" s="248"/>
      <c r="H2" s="248"/>
      <c r="I2" s="248"/>
      <c r="J2" s="248"/>
      <c r="K2" s="82"/>
      <c r="L2" s="83"/>
      <c r="M2" s="83"/>
      <c r="N2" s="84"/>
      <c r="O2" s="84"/>
      <c r="P2" s="84"/>
    </row>
    <row r="3" spans="1:16" ht="42.7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174" t="s">
        <v>910</v>
      </c>
      <c r="M3" s="253">
        <v>42992</v>
      </c>
      <c r="N3" s="253"/>
      <c r="O3" s="253"/>
      <c r="P3" s="253"/>
    </row>
    <row r="4" spans="1:16" ht="42.75" customHeight="1">
      <c r="A4" s="237" t="s">
        <v>898</v>
      </c>
      <c r="B4" s="238"/>
      <c r="C4" s="260">
        <v>43015</v>
      </c>
      <c r="D4" s="261"/>
      <c r="E4" s="261"/>
      <c r="F4" s="262"/>
      <c r="G4" s="173" t="s">
        <v>1361</v>
      </c>
      <c r="H4" s="258" t="s">
        <v>899</v>
      </c>
      <c r="I4" s="259"/>
      <c r="J4" s="256">
        <f>IF(C4-2&lt;0,"",C4-2)</f>
        <v>43013</v>
      </c>
      <c r="K4" s="257"/>
      <c r="L4" s="178" t="s">
        <v>900</v>
      </c>
      <c r="M4" s="179"/>
      <c r="N4" s="221">
        <f>IF(C4-1&lt;0,"",C4-1)</f>
        <v>43014</v>
      </c>
      <c r="O4" s="222"/>
      <c r="P4" s="78" t="s">
        <v>901</v>
      </c>
    </row>
    <row r="5" spans="1:16" ht="42.75" customHeight="1">
      <c r="A5" s="217" t="s">
        <v>1720</v>
      </c>
      <c r="B5" s="218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1:16" ht="42.75" customHeight="1">
      <c r="A6" s="217" t="s">
        <v>908</v>
      </c>
      <c r="B6" s="218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</row>
    <row r="7" spans="1:16" ht="42.75" customHeight="1">
      <c r="A7" s="217" t="s">
        <v>909</v>
      </c>
      <c r="B7" s="218"/>
      <c r="C7" s="252"/>
      <c r="D7" s="252"/>
      <c r="E7" s="252"/>
      <c r="F7" s="252"/>
      <c r="G7" s="252"/>
      <c r="H7" s="252"/>
      <c r="I7" s="252"/>
      <c r="J7" s="212" t="s">
        <v>1894</v>
      </c>
      <c r="K7" s="212"/>
      <c r="L7" s="213"/>
      <c r="M7" s="213"/>
      <c r="N7" s="213"/>
      <c r="O7" s="213"/>
      <c r="P7" s="214"/>
    </row>
    <row r="8" spans="1:16" ht="42.75" customHeight="1">
      <c r="A8" s="217" t="s">
        <v>1890</v>
      </c>
      <c r="B8" s="218"/>
      <c r="C8" s="249">
        <f>'集計表'!N101</f>
        <v>0</v>
      </c>
      <c r="D8" s="249"/>
      <c r="E8" s="249"/>
      <c r="F8" s="249"/>
      <c r="G8" s="249"/>
      <c r="H8" s="249"/>
      <c r="I8" s="249"/>
      <c r="J8" s="212" t="s">
        <v>1889</v>
      </c>
      <c r="K8" s="212"/>
      <c r="L8" s="250"/>
      <c r="M8" s="250"/>
      <c r="N8" s="250"/>
      <c r="O8" s="250"/>
      <c r="P8" s="251"/>
    </row>
    <row r="9" spans="1:16" ht="42.75" customHeight="1">
      <c r="A9" s="264" t="s">
        <v>1892</v>
      </c>
      <c r="B9" s="229"/>
      <c r="C9" s="267" t="s">
        <v>1895</v>
      </c>
      <c r="D9" s="268"/>
      <c r="E9" s="271">
        <f>ROUNDDOWN(L7*C8,0)</f>
        <v>0</v>
      </c>
      <c r="F9" s="272"/>
      <c r="G9" s="272"/>
      <c r="H9" s="272"/>
      <c r="I9" s="273"/>
      <c r="J9" s="245" t="s">
        <v>1896</v>
      </c>
      <c r="K9" s="246"/>
      <c r="L9" s="239">
        <f>ROUNDDOWN(E9*8%,0)</f>
        <v>0</v>
      </c>
      <c r="M9" s="240"/>
      <c r="N9" s="240"/>
      <c r="O9" s="240"/>
      <c r="P9" s="241"/>
    </row>
    <row r="10" spans="1:16" ht="42.75" customHeight="1" thickBot="1">
      <c r="A10" s="265"/>
      <c r="B10" s="266"/>
      <c r="C10" s="269" t="s">
        <v>1897</v>
      </c>
      <c r="D10" s="270"/>
      <c r="E10" s="242">
        <f>E9+L9</f>
        <v>0</v>
      </c>
      <c r="F10" s="243"/>
      <c r="G10" s="243"/>
      <c r="H10" s="243"/>
      <c r="I10" s="244"/>
      <c r="J10" s="223"/>
      <c r="K10" s="224"/>
      <c r="L10" s="225"/>
      <c r="M10" s="226"/>
      <c r="N10" s="226"/>
      <c r="O10" s="226"/>
      <c r="P10" s="227"/>
    </row>
    <row r="11" spans="1:16" ht="42.75" customHeight="1">
      <c r="A11" s="195" t="s">
        <v>1891</v>
      </c>
      <c r="B11" s="196"/>
      <c r="C11" s="194"/>
      <c r="D11" s="194"/>
      <c r="E11" s="170"/>
      <c r="F11" s="171" t="s">
        <v>902</v>
      </c>
      <c r="G11" s="171"/>
      <c r="H11" s="171" t="s">
        <v>903</v>
      </c>
      <c r="I11" s="172"/>
      <c r="J11" s="195" t="s">
        <v>904</v>
      </c>
      <c r="K11" s="196"/>
      <c r="L11" s="197"/>
      <c r="M11" s="197"/>
      <c r="N11" s="197"/>
      <c r="O11" s="197"/>
      <c r="P11" s="198"/>
    </row>
    <row r="12" spans="1:16" ht="42.75" customHeight="1">
      <c r="A12" s="195"/>
      <c r="B12" s="196"/>
      <c r="C12" s="199" t="s">
        <v>905</v>
      </c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</row>
    <row r="13" spans="1:16" ht="42.75" customHeight="1">
      <c r="A13" s="215"/>
      <c r="B13" s="216"/>
      <c r="C13" s="203"/>
      <c r="D13" s="203"/>
      <c r="E13" s="168"/>
      <c r="F13" s="169" t="s">
        <v>902</v>
      </c>
      <c r="G13" s="169"/>
      <c r="H13" s="204" t="s">
        <v>906</v>
      </c>
      <c r="I13" s="205"/>
      <c r="J13" s="254" t="s">
        <v>971</v>
      </c>
      <c r="K13" s="254"/>
      <c r="L13" s="169"/>
      <c r="M13" s="169"/>
      <c r="N13" s="169"/>
      <c r="O13" s="169"/>
      <c r="P13" s="167"/>
    </row>
    <row r="14" spans="1:16" ht="42.75" customHeight="1">
      <c r="A14" s="228" t="s">
        <v>907</v>
      </c>
      <c r="B14" s="229"/>
      <c r="C14" s="206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8"/>
    </row>
    <row r="15" spans="1:16" ht="42.75" customHeight="1">
      <c r="A15" s="195"/>
      <c r="B15" s="196"/>
      <c r="C15" s="191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1"/>
    </row>
    <row r="16" spans="1:16" ht="42.75" customHeight="1">
      <c r="A16" s="195"/>
      <c r="B16" s="196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</row>
    <row r="17" spans="1:16" ht="42.75" customHeight="1">
      <c r="A17" s="195"/>
      <c r="B17" s="196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</row>
    <row r="18" spans="1:16" ht="42.75" customHeight="1">
      <c r="A18" s="215"/>
      <c r="B18" s="216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4"/>
    </row>
    <row r="19" spans="1:16" ht="34.5" customHeight="1">
      <c r="A19" s="263" t="s">
        <v>1900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</row>
    <row r="20" spans="1:16" ht="34.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1:16" ht="34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</row>
    <row r="22" spans="2:16" ht="34.5" customHeight="1">
      <c r="B22" s="177"/>
      <c r="C22" s="177"/>
      <c r="D22" s="177"/>
      <c r="E22" s="177"/>
      <c r="F22" s="177"/>
      <c r="G22" s="177"/>
      <c r="H22" s="177"/>
      <c r="I22" s="177"/>
      <c r="K22" s="255" t="s">
        <v>1899</v>
      </c>
      <c r="L22" s="255"/>
      <c r="M22" s="255"/>
      <c r="N22" s="255"/>
      <c r="O22" s="255"/>
      <c r="P22" s="255"/>
    </row>
  </sheetData>
  <sheetProtection/>
  <mergeCells count="47"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  <mergeCell ref="J9:K9"/>
    <mergeCell ref="F2:J2"/>
    <mergeCell ref="C8:I8"/>
    <mergeCell ref="J8:K8"/>
    <mergeCell ref="L8:P8"/>
    <mergeCell ref="C7:I7"/>
    <mergeCell ref="M3:P3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1650</v>
      </c>
      <c r="B1" s="468"/>
      <c r="C1" s="468"/>
      <c r="D1" s="682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1651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700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1652</v>
      </c>
      <c r="X4" s="651">
        <f>SUM(T75)</f>
        <v>0</v>
      </c>
      <c r="Y4" s="588"/>
      <c r="Z4" s="588"/>
      <c r="AA4" s="7" t="s">
        <v>1653</v>
      </c>
    </row>
    <row r="5" spans="1:27" ht="12.75" customHeight="1">
      <c r="A5" s="27"/>
      <c r="B5" s="606" t="s">
        <v>1654</v>
      </c>
      <c r="C5" s="607"/>
      <c r="D5" s="608"/>
      <c r="E5" s="142" t="s">
        <v>23</v>
      </c>
      <c r="F5" s="140" t="s">
        <v>24</v>
      </c>
      <c r="G5" s="617" t="s">
        <v>837</v>
      </c>
      <c r="H5" s="607"/>
      <c r="I5" s="607"/>
      <c r="J5" s="607"/>
      <c r="K5" s="607"/>
      <c r="L5" s="607"/>
      <c r="M5" s="618"/>
      <c r="O5" s="28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535</v>
      </c>
      <c r="B6" s="596" t="s">
        <v>1655</v>
      </c>
      <c r="C6" s="597"/>
      <c r="D6" s="598"/>
      <c r="E6" s="122">
        <v>440</v>
      </c>
      <c r="F6" s="144"/>
      <c r="G6" s="574" t="s">
        <v>536</v>
      </c>
      <c r="H6" s="575"/>
      <c r="I6" s="575"/>
      <c r="J6" s="575"/>
      <c r="K6" s="575"/>
      <c r="L6" s="575"/>
      <c r="M6" s="576"/>
      <c r="N6" s="180"/>
      <c r="O6" s="590" t="s">
        <v>3</v>
      </c>
      <c r="P6" s="596" t="s">
        <v>1656</v>
      </c>
      <c r="Q6" s="597"/>
      <c r="R6" s="598"/>
      <c r="S6" s="122">
        <v>550</v>
      </c>
      <c r="T6" s="144"/>
      <c r="U6" s="599" t="s">
        <v>1657</v>
      </c>
      <c r="V6" s="600"/>
      <c r="W6" s="600"/>
      <c r="X6" s="600"/>
      <c r="Y6" s="600"/>
      <c r="Z6" s="600"/>
      <c r="AA6" s="601"/>
    </row>
    <row r="7" spans="1:27" ht="12.75" customHeight="1">
      <c r="A7" s="591"/>
      <c r="B7" s="571" t="s">
        <v>1658</v>
      </c>
      <c r="C7" s="572"/>
      <c r="D7" s="573"/>
      <c r="E7" s="109">
        <v>640</v>
      </c>
      <c r="F7" s="141"/>
      <c r="G7" s="568" t="s">
        <v>537</v>
      </c>
      <c r="H7" s="569"/>
      <c r="I7" s="569"/>
      <c r="J7" s="569"/>
      <c r="K7" s="569"/>
      <c r="L7" s="569"/>
      <c r="M7" s="570"/>
      <c r="N7" s="180"/>
      <c r="O7" s="591"/>
      <c r="P7" s="571" t="s">
        <v>1659</v>
      </c>
      <c r="Q7" s="572"/>
      <c r="R7" s="573"/>
      <c r="S7" s="109">
        <v>690</v>
      </c>
      <c r="T7" s="141"/>
      <c r="U7" s="568" t="s">
        <v>538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1660</v>
      </c>
      <c r="C8" s="572"/>
      <c r="D8" s="573"/>
      <c r="E8" s="109">
        <v>490</v>
      </c>
      <c r="F8" s="141"/>
      <c r="G8" s="568" t="s">
        <v>539</v>
      </c>
      <c r="H8" s="569"/>
      <c r="I8" s="569"/>
      <c r="J8" s="569"/>
      <c r="K8" s="569"/>
      <c r="L8" s="569"/>
      <c r="M8" s="570"/>
      <c r="N8" s="180"/>
      <c r="O8" s="591"/>
      <c r="P8" s="571" t="s">
        <v>1661</v>
      </c>
      <c r="Q8" s="572"/>
      <c r="R8" s="573"/>
      <c r="S8" s="109">
        <v>710</v>
      </c>
      <c r="T8" s="141"/>
      <c r="U8" s="568" t="s">
        <v>540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541</v>
      </c>
      <c r="C9" s="572"/>
      <c r="D9" s="573"/>
      <c r="E9" s="109">
        <v>500</v>
      </c>
      <c r="F9" s="109"/>
      <c r="G9" s="568" t="s">
        <v>542</v>
      </c>
      <c r="H9" s="569"/>
      <c r="I9" s="569"/>
      <c r="J9" s="569"/>
      <c r="K9" s="569"/>
      <c r="L9" s="569"/>
      <c r="M9" s="570"/>
      <c r="N9" s="180"/>
      <c r="O9" s="591"/>
      <c r="P9" s="571" t="s">
        <v>543</v>
      </c>
      <c r="Q9" s="572"/>
      <c r="R9" s="573"/>
      <c r="S9" s="109">
        <v>440</v>
      </c>
      <c r="T9" s="109"/>
      <c r="U9" s="568" t="s">
        <v>968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544</v>
      </c>
      <c r="C10" s="572"/>
      <c r="D10" s="573"/>
      <c r="E10" s="109">
        <v>360</v>
      </c>
      <c r="F10" s="109"/>
      <c r="G10" s="568" t="s">
        <v>545</v>
      </c>
      <c r="H10" s="569"/>
      <c r="I10" s="569"/>
      <c r="J10" s="569"/>
      <c r="K10" s="569"/>
      <c r="L10" s="569"/>
      <c r="M10" s="570"/>
      <c r="N10" s="180"/>
      <c r="O10" s="591"/>
      <c r="P10" s="571" t="s">
        <v>546</v>
      </c>
      <c r="Q10" s="572"/>
      <c r="R10" s="573"/>
      <c r="S10" s="109">
        <v>700</v>
      </c>
      <c r="T10" s="109"/>
      <c r="U10" s="568" t="s">
        <v>547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548</v>
      </c>
      <c r="C11" s="572"/>
      <c r="D11" s="573"/>
      <c r="E11" s="109">
        <v>480</v>
      </c>
      <c r="F11" s="109"/>
      <c r="G11" s="568" t="s">
        <v>549</v>
      </c>
      <c r="H11" s="569"/>
      <c r="I11" s="569"/>
      <c r="J11" s="569"/>
      <c r="K11" s="569"/>
      <c r="L11" s="569"/>
      <c r="M11" s="570"/>
      <c r="N11" s="180"/>
      <c r="O11" s="591"/>
      <c r="P11" s="571" t="s">
        <v>550</v>
      </c>
      <c r="Q11" s="572"/>
      <c r="R11" s="573"/>
      <c r="S11" s="109">
        <v>440</v>
      </c>
      <c r="T11" s="109"/>
      <c r="U11" s="568" t="s">
        <v>551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552</v>
      </c>
      <c r="C12" s="572"/>
      <c r="D12" s="573"/>
      <c r="E12" s="109">
        <v>630</v>
      </c>
      <c r="F12" s="109"/>
      <c r="G12" s="568" t="s">
        <v>553</v>
      </c>
      <c r="H12" s="569"/>
      <c r="I12" s="569"/>
      <c r="J12" s="569"/>
      <c r="K12" s="569"/>
      <c r="L12" s="569"/>
      <c r="M12" s="570"/>
      <c r="N12" s="180"/>
      <c r="O12" s="591"/>
      <c r="P12" s="571" t="s">
        <v>554</v>
      </c>
      <c r="Q12" s="572"/>
      <c r="R12" s="573"/>
      <c r="S12" s="109">
        <v>560</v>
      </c>
      <c r="T12" s="109"/>
      <c r="U12" s="568" t="s">
        <v>555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556</v>
      </c>
      <c r="C13" s="572"/>
      <c r="D13" s="573"/>
      <c r="E13" s="109">
        <v>540</v>
      </c>
      <c r="F13" s="109"/>
      <c r="G13" s="568" t="s">
        <v>557</v>
      </c>
      <c r="H13" s="569"/>
      <c r="I13" s="569"/>
      <c r="J13" s="569"/>
      <c r="K13" s="569"/>
      <c r="L13" s="569"/>
      <c r="M13" s="570"/>
      <c r="N13" s="180"/>
      <c r="O13" s="591"/>
      <c r="P13" s="571" t="s">
        <v>558</v>
      </c>
      <c r="Q13" s="572"/>
      <c r="R13" s="573"/>
      <c r="S13" s="109">
        <v>600</v>
      </c>
      <c r="T13" s="109"/>
      <c r="U13" s="568" t="s">
        <v>559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571" t="s">
        <v>560</v>
      </c>
      <c r="C14" s="572"/>
      <c r="D14" s="573"/>
      <c r="E14" s="109">
        <v>330</v>
      </c>
      <c r="F14" s="130"/>
      <c r="G14" s="568" t="s">
        <v>561</v>
      </c>
      <c r="H14" s="569"/>
      <c r="I14" s="569"/>
      <c r="J14" s="569"/>
      <c r="K14" s="569"/>
      <c r="L14" s="569"/>
      <c r="M14" s="570"/>
      <c r="N14" s="180"/>
      <c r="O14" s="591"/>
      <c r="P14" s="571" t="s">
        <v>562</v>
      </c>
      <c r="Q14" s="572"/>
      <c r="R14" s="573"/>
      <c r="S14" s="109">
        <v>800</v>
      </c>
      <c r="T14" s="130"/>
      <c r="U14" s="568" t="s">
        <v>563</v>
      </c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571" t="s">
        <v>564</v>
      </c>
      <c r="C15" s="572"/>
      <c r="D15" s="573"/>
      <c r="E15" s="109">
        <v>730</v>
      </c>
      <c r="F15" s="109"/>
      <c r="G15" s="568" t="s">
        <v>565</v>
      </c>
      <c r="H15" s="569"/>
      <c r="I15" s="569"/>
      <c r="J15" s="569"/>
      <c r="K15" s="569"/>
      <c r="L15" s="569"/>
      <c r="M15" s="570"/>
      <c r="N15" s="180"/>
      <c r="O15" s="591"/>
      <c r="P15" s="571" t="s">
        <v>566</v>
      </c>
      <c r="Q15" s="572"/>
      <c r="R15" s="573"/>
      <c r="S15" s="109">
        <v>380</v>
      </c>
      <c r="T15" s="109"/>
      <c r="U15" s="568" t="s">
        <v>567</v>
      </c>
      <c r="V15" s="569"/>
      <c r="W15" s="569"/>
      <c r="X15" s="569"/>
      <c r="Y15" s="569"/>
      <c r="Z15" s="569"/>
      <c r="AA15" s="570"/>
    </row>
    <row r="16" spans="1:27" ht="12.75" customHeight="1">
      <c r="A16" s="591"/>
      <c r="B16" s="571" t="s">
        <v>568</v>
      </c>
      <c r="C16" s="572"/>
      <c r="D16" s="573"/>
      <c r="E16" s="109">
        <v>440</v>
      </c>
      <c r="F16" s="109"/>
      <c r="G16" s="568" t="s">
        <v>896</v>
      </c>
      <c r="H16" s="569"/>
      <c r="I16" s="569"/>
      <c r="J16" s="569"/>
      <c r="K16" s="569"/>
      <c r="L16" s="569"/>
      <c r="M16" s="570"/>
      <c r="N16" s="180"/>
      <c r="O16" s="591"/>
      <c r="P16" s="670" t="s">
        <v>569</v>
      </c>
      <c r="Q16" s="671"/>
      <c r="R16" s="672"/>
      <c r="S16" s="109">
        <v>400</v>
      </c>
      <c r="T16" s="109"/>
      <c r="U16" s="673" t="s">
        <v>570</v>
      </c>
      <c r="V16" s="674"/>
      <c r="W16" s="674"/>
      <c r="X16" s="674"/>
      <c r="Y16" s="674"/>
      <c r="Z16" s="674"/>
      <c r="AA16" s="675"/>
    </row>
    <row r="17" spans="1:27" ht="12.75" customHeight="1">
      <c r="A17" s="591"/>
      <c r="B17" s="571" t="s">
        <v>911</v>
      </c>
      <c r="C17" s="572"/>
      <c r="D17" s="573"/>
      <c r="E17" s="109">
        <v>480</v>
      </c>
      <c r="F17" s="109"/>
      <c r="G17" s="673" t="s">
        <v>1021</v>
      </c>
      <c r="H17" s="674"/>
      <c r="I17" s="674"/>
      <c r="J17" s="674"/>
      <c r="K17" s="674"/>
      <c r="L17" s="674"/>
      <c r="M17" s="675"/>
      <c r="N17" s="180"/>
      <c r="O17" s="591"/>
      <c r="P17" s="683"/>
      <c r="Q17" s="684"/>
      <c r="R17" s="685"/>
      <c r="S17" s="112"/>
      <c r="T17" s="112"/>
      <c r="U17" s="578"/>
      <c r="V17" s="579"/>
      <c r="W17" s="579"/>
      <c r="X17" s="579"/>
      <c r="Y17" s="579"/>
      <c r="Z17" s="579"/>
      <c r="AA17" s="580"/>
    </row>
    <row r="18" spans="1:27" ht="12.75" customHeight="1">
      <c r="A18" s="591"/>
      <c r="B18" s="85" t="s">
        <v>912</v>
      </c>
      <c r="C18" s="32"/>
      <c r="D18" s="87"/>
      <c r="E18" s="110">
        <v>620</v>
      </c>
      <c r="F18" s="110"/>
      <c r="G18" s="748" t="s">
        <v>1022</v>
      </c>
      <c r="H18" s="749"/>
      <c r="I18" s="749"/>
      <c r="J18" s="749"/>
      <c r="K18" s="749"/>
      <c r="L18" s="749"/>
      <c r="M18" s="750"/>
      <c r="N18" s="180"/>
      <c r="O18" s="592"/>
      <c r="P18" s="577" t="s">
        <v>32</v>
      </c>
      <c r="Q18" s="453"/>
      <c r="R18" s="454"/>
      <c r="S18" s="123">
        <f>SUM(S6:S17)</f>
        <v>6270</v>
      </c>
      <c r="T18" s="123">
        <f>SUM(T6:T17)</f>
        <v>0</v>
      </c>
      <c r="U18" s="757"/>
      <c r="V18" s="646"/>
      <c r="W18" s="646"/>
      <c r="X18" s="646"/>
      <c r="Y18" s="646"/>
      <c r="Z18" s="646"/>
      <c r="AA18" s="647"/>
    </row>
    <row r="19" spans="1:27" ht="12.75" customHeight="1">
      <c r="A19" s="592"/>
      <c r="B19" s="577" t="s">
        <v>32</v>
      </c>
      <c r="C19" s="453"/>
      <c r="D19" s="644"/>
      <c r="E19" s="132">
        <f>SUM(E6:E18)</f>
        <v>6680</v>
      </c>
      <c r="F19" s="132">
        <f>SUM(F6:F18)</f>
        <v>0</v>
      </c>
      <c r="G19" s="587"/>
      <c r="H19" s="588"/>
      <c r="I19" s="588"/>
      <c r="J19" s="588"/>
      <c r="K19" s="588"/>
      <c r="L19" s="588"/>
      <c r="M19" s="589"/>
      <c r="N19" s="180"/>
      <c r="O19" s="590" t="s">
        <v>571</v>
      </c>
      <c r="P19" s="596" t="s">
        <v>1662</v>
      </c>
      <c r="Q19" s="597"/>
      <c r="R19" s="598"/>
      <c r="S19" s="122">
        <v>500</v>
      </c>
      <c r="T19" s="122"/>
      <c r="U19" s="574" t="s">
        <v>572</v>
      </c>
      <c r="V19" s="575"/>
      <c r="W19" s="575"/>
      <c r="X19" s="575"/>
      <c r="Y19" s="575"/>
      <c r="Z19" s="575"/>
      <c r="AA19" s="576"/>
    </row>
    <row r="20" spans="1:27" ht="12.75" customHeight="1">
      <c r="A20" s="590" t="s">
        <v>573</v>
      </c>
      <c r="B20" s="596" t="s">
        <v>1663</v>
      </c>
      <c r="C20" s="597"/>
      <c r="D20" s="598"/>
      <c r="E20" s="122">
        <v>410</v>
      </c>
      <c r="F20" s="122"/>
      <c r="G20" s="574" t="s">
        <v>574</v>
      </c>
      <c r="H20" s="575"/>
      <c r="I20" s="575"/>
      <c r="J20" s="575"/>
      <c r="K20" s="575"/>
      <c r="L20" s="575"/>
      <c r="M20" s="576"/>
      <c r="N20" s="180"/>
      <c r="O20" s="591"/>
      <c r="P20" s="571" t="s">
        <v>1664</v>
      </c>
      <c r="Q20" s="572"/>
      <c r="R20" s="573"/>
      <c r="S20" s="109">
        <v>490</v>
      </c>
      <c r="T20" s="109"/>
      <c r="U20" s="568" t="s">
        <v>575</v>
      </c>
      <c r="V20" s="569"/>
      <c r="W20" s="569"/>
      <c r="X20" s="569"/>
      <c r="Y20" s="569"/>
      <c r="Z20" s="569"/>
      <c r="AA20" s="570"/>
    </row>
    <row r="21" spans="1:27" ht="12.75" customHeight="1">
      <c r="A21" s="591"/>
      <c r="B21" s="571" t="s">
        <v>1665</v>
      </c>
      <c r="C21" s="572"/>
      <c r="D21" s="573"/>
      <c r="E21" s="109">
        <v>650</v>
      </c>
      <c r="F21" s="109"/>
      <c r="G21" s="568" t="s">
        <v>576</v>
      </c>
      <c r="H21" s="569"/>
      <c r="I21" s="569"/>
      <c r="J21" s="569"/>
      <c r="K21" s="569"/>
      <c r="L21" s="569"/>
      <c r="M21" s="570"/>
      <c r="N21" s="180"/>
      <c r="O21" s="591"/>
      <c r="P21" s="571" t="s">
        <v>1666</v>
      </c>
      <c r="Q21" s="572"/>
      <c r="R21" s="573"/>
      <c r="S21" s="109">
        <v>910</v>
      </c>
      <c r="T21" s="109"/>
      <c r="U21" s="568" t="s">
        <v>577</v>
      </c>
      <c r="V21" s="569"/>
      <c r="W21" s="569"/>
      <c r="X21" s="569"/>
      <c r="Y21" s="569"/>
      <c r="Z21" s="569"/>
      <c r="AA21" s="570"/>
    </row>
    <row r="22" spans="1:27" ht="12.75" customHeight="1">
      <c r="A22" s="591"/>
      <c r="B22" s="571" t="s">
        <v>1667</v>
      </c>
      <c r="C22" s="572"/>
      <c r="D22" s="573"/>
      <c r="E22" s="109">
        <v>910</v>
      </c>
      <c r="F22" s="109"/>
      <c r="G22" s="568" t="s">
        <v>578</v>
      </c>
      <c r="H22" s="569"/>
      <c r="I22" s="569"/>
      <c r="J22" s="569"/>
      <c r="K22" s="569"/>
      <c r="L22" s="569"/>
      <c r="M22" s="570"/>
      <c r="N22" s="180"/>
      <c r="O22" s="591"/>
      <c r="P22" s="571" t="s">
        <v>579</v>
      </c>
      <c r="Q22" s="572"/>
      <c r="R22" s="573"/>
      <c r="S22" s="109">
        <v>300</v>
      </c>
      <c r="T22" s="109"/>
      <c r="U22" s="568" t="s">
        <v>580</v>
      </c>
      <c r="V22" s="569"/>
      <c r="W22" s="569"/>
      <c r="X22" s="569"/>
      <c r="Y22" s="569"/>
      <c r="Z22" s="569"/>
      <c r="AA22" s="570"/>
    </row>
    <row r="23" spans="1:27" ht="12.75" customHeight="1">
      <c r="A23" s="591"/>
      <c r="B23" s="571" t="s">
        <v>581</v>
      </c>
      <c r="C23" s="572"/>
      <c r="D23" s="573"/>
      <c r="E23" s="109">
        <v>1040</v>
      </c>
      <c r="F23" s="109"/>
      <c r="G23" s="568" t="s">
        <v>582</v>
      </c>
      <c r="H23" s="569"/>
      <c r="I23" s="569"/>
      <c r="J23" s="569"/>
      <c r="K23" s="569"/>
      <c r="L23" s="569"/>
      <c r="M23" s="570"/>
      <c r="N23" s="180"/>
      <c r="O23" s="591"/>
      <c r="P23" s="571" t="s">
        <v>583</v>
      </c>
      <c r="Q23" s="572"/>
      <c r="R23" s="573"/>
      <c r="S23" s="109">
        <v>370</v>
      </c>
      <c r="T23" s="109"/>
      <c r="U23" s="568" t="s">
        <v>584</v>
      </c>
      <c r="V23" s="569"/>
      <c r="W23" s="569"/>
      <c r="X23" s="569"/>
      <c r="Y23" s="569"/>
      <c r="Z23" s="569"/>
      <c r="AA23" s="570"/>
    </row>
    <row r="24" spans="1:27" ht="12.75" customHeight="1">
      <c r="A24" s="591"/>
      <c r="B24" s="571" t="s">
        <v>585</v>
      </c>
      <c r="C24" s="572"/>
      <c r="D24" s="573"/>
      <c r="E24" s="109">
        <v>600</v>
      </c>
      <c r="F24" s="109"/>
      <c r="G24" s="568" t="s">
        <v>586</v>
      </c>
      <c r="H24" s="569"/>
      <c r="I24" s="569"/>
      <c r="J24" s="569"/>
      <c r="K24" s="569"/>
      <c r="L24" s="569"/>
      <c r="M24" s="570"/>
      <c r="N24" s="180"/>
      <c r="O24" s="591"/>
      <c r="P24" s="571" t="s">
        <v>587</v>
      </c>
      <c r="Q24" s="572"/>
      <c r="R24" s="573"/>
      <c r="S24" s="109">
        <v>520</v>
      </c>
      <c r="T24" s="109"/>
      <c r="U24" s="568" t="s">
        <v>588</v>
      </c>
      <c r="V24" s="569"/>
      <c r="W24" s="569"/>
      <c r="X24" s="569"/>
      <c r="Y24" s="569"/>
      <c r="Z24" s="569"/>
      <c r="AA24" s="570"/>
    </row>
    <row r="25" spans="1:27" ht="12.75" customHeight="1">
      <c r="A25" s="591"/>
      <c r="B25" s="571" t="s">
        <v>589</v>
      </c>
      <c r="C25" s="572"/>
      <c r="D25" s="573"/>
      <c r="E25" s="109">
        <v>810</v>
      </c>
      <c r="F25" s="109"/>
      <c r="G25" s="568" t="s">
        <v>590</v>
      </c>
      <c r="H25" s="569"/>
      <c r="I25" s="569"/>
      <c r="J25" s="569"/>
      <c r="K25" s="569"/>
      <c r="L25" s="569"/>
      <c r="M25" s="570"/>
      <c r="N25" s="180"/>
      <c r="O25" s="591"/>
      <c r="P25" s="571" t="s">
        <v>591</v>
      </c>
      <c r="Q25" s="572"/>
      <c r="R25" s="573"/>
      <c r="S25" s="109">
        <v>420</v>
      </c>
      <c r="T25" s="109"/>
      <c r="U25" s="568" t="s">
        <v>592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593</v>
      </c>
      <c r="C26" s="572"/>
      <c r="D26" s="573"/>
      <c r="E26" s="109">
        <v>460</v>
      </c>
      <c r="F26" s="109"/>
      <c r="G26" s="568" t="s">
        <v>594</v>
      </c>
      <c r="H26" s="569"/>
      <c r="I26" s="569"/>
      <c r="J26" s="569"/>
      <c r="K26" s="569"/>
      <c r="L26" s="569"/>
      <c r="M26" s="570"/>
      <c r="N26" s="180"/>
      <c r="O26" s="591"/>
      <c r="P26" s="571" t="s">
        <v>595</v>
      </c>
      <c r="Q26" s="572"/>
      <c r="R26" s="573"/>
      <c r="S26" s="109">
        <v>460</v>
      </c>
      <c r="T26" s="109"/>
      <c r="U26" s="568" t="s">
        <v>596</v>
      </c>
      <c r="V26" s="569"/>
      <c r="W26" s="569"/>
      <c r="X26" s="569"/>
      <c r="Y26" s="569"/>
      <c r="Z26" s="569"/>
      <c r="AA26" s="570"/>
    </row>
    <row r="27" spans="1:27" ht="12.75" customHeight="1">
      <c r="A27" s="591"/>
      <c r="B27" s="571" t="s">
        <v>597</v>
      </c>
      <c r="C27" s="572"/>
      <c r="D27" s="573"/>
      <c r="E27" s="109">
        <v>550</v>
      </c>
      <c r="F27" s="109"/>
      <c r="G27" s="568" t="s">
        <v>598</v>
      </c>
      <c r="H27" s="569"/>
      <c r="I27" s="569"/>
      <c r="J27" s="569"/>
      <c r="K27" s="569"/>
      <c r="L27" s="569"/>
      <c r="M27" s="570"/>
      <c r="N27" s="180"/>
      <c r="O27" s="591"/>
      <c r="P27" s="571" t="s">
        <v>599</v>
      </c>
      <c r="Q27" s="572"/>
      <c r="R27" s="573"/>
      <c r="S27" s="109">
        <v>490</v>
      </c>
      <c r="T27" s="109"/>
      <c r="U27" s="568" t="s">
        <v>1668</v>
      </c>
      <c r="V27" s="569"/>
      <c r="W27" s="569"/>
      <c r="X27" s="569"/>
      <c r="Y27" s="569"/>
      <c r="Z27" s="569"/>
      <c r="AA27" s="570"/>
    </row>
    <row r="28" spans="1:27" ht="12.75" customHeight="1">
      <c r="A28" s="591"/>
      <c r="B28" s="571" t="s">
        <v>600</v>
      </c>
      <c r="C28" s="572"/>
      <c r="D28" s="573"/>
      <c r="E28" s="109">
        <v>600</v>
      </c>
      <c r="F28" s="109"/>
      <c r="G28" s="568" t="s">
        <v>601</v>
      </c>
      <c r="H28" s="569"/>
      <c r="I28" s="569"/>
      <c r="J28" s="569"/>
      <c r="K28" s="569"/>
      <c r="L28" s="569"/>
      <c r="M28" s="570"/>
      <c r="N28" s="180"/>
      <c r="O28" s="591"/>
      <c r="P28" s="571" t="s">
        <v>602</v>
      </c>
      <c r="Q28" s="572"/>
      <c r="R28" s="573"/>
      <c r="S28" s="109">
        <v>410</v>
      </c>
      <c r="T28" s="109"/>
      <c r="U28" s="568" t="s">
        <v>603</v>
      </c>
      <c r="V28" s="569"/>
      <c r="W28" s="569"/>
      <c r="X28" s="569"/>
      <c r="Y28" s="569"/>
      <c r="Z28" s="569"/>
      <c r="AA28" s="570"/>
    </row>
    <row r="29" spans="1:27" ht="12.75" customHeight="1">
      <c r="A29" s="591"/>
      <c r="B29" s="670" t="s">
        <v>913</v>
      </c>
      <c r="C29" s="671"/>
      <c r="D29" s="672"/>
      <c r="E29" s="110">
        <v>640</v>
      </c>
      <c r="F29" s="110"/>
      <c r="G29" s="578" t="s">
        <v>1023</v>
      </c>
      <c r="H29" s="579"/>
      <c r="I29" s="579"/>
      <c r="J29" s="579"/>
      <c r="K29" s="579"/>
      <c r="L29" s="579"/>
      <c r="M29" s="580"/>
      <c r="N29" s="180"/>
      <c r="O29" s="591"/>
      <c r="P29" s="571" t="s">
        <v>604</v>
      </c>
      <c r="Q29" s="572"/>
      <c r="R29" s="573"/>
      <c r="S29" s="109">
        <v>620</v>
      </c>
      <c r="T29" s="109"/>
      <c r="U29" s="568" t="s">
        <v>1669</v>
      </c>
      <c r="V29" s="569"/>
      <c r="W29" s="569"/>
      <c r="X29" s="569"/>
      <c r="Y29" s="569"/>
      <c r="Z29" s="569"/>
      <c r="AA29" s="570"/>
    </row>
    <row r="30" spans="1:27" ht="12.75" customHeight="1">
      <c r="A30" s="592"/>
      <c r="B30" s="577" t="s">
        <v>32</v>
      </c>
      <c r="C30" s="453"/>
      <c r="D30" s="454"/>
      <c r="E30" s="123">
        <f>SUM(E20:E29)</f>
        <v>6670</v>
      </c>
      <c r="F30" s="123">
        <f>SUM(F20:F29)</f>
        <v>0</v>
      </c>
      <c r="G30" s="587"/>
      <c r="H30" s="588"/>
      <c r="I30" s="588"/>
      <c r="J30" s="588"/>
      <c r="K30" s="588"/>
      <c r="L30" s="588"/>
      <c r="M30" s="589"/>
      <c r="N30" s="180"/>
      <c r="O30" s="591"/>
      <c r="P30" s="571" t="s">
        <v>605</v>
      </c>
      <c r="Q30" s="572"/>
      <c r="R30" s="573"/>
      <c r="S30" s="110">
        <v>540</v>
      </c>
      <c r="T30" s="110"/>
      <c r="U30" s="578" t="s">
        <v>606</v>
      </c>
      <c r="V30" s="579"/>
      <c r="W30" s="579"/>
      <c r="X30" s="579"/>
      <c r="Y30" s="579"/>
      <c r="Z30" s="579"/>
      <c r="AA30" s="580"/>
    </row>
    <row r="31" spans="1:27" ht="12.75" customHeight="1">
      <c r="A31" s="590" t="s">
        <v>607</v>
      </c>
      <c r="B31" s="596" t="s">
        <v>1670</v>
      </c>
      <c r="C31" s="597"/>
      <c r="D31" s="598"/>
      <c r="E31" s="122">
        <v>710</v>
      </c>
      <c r="F31" s="122"/>
      <c r="G31" s="574" t="s">
        <v>608</v>
      </c>
      <c r="H31" s="575"/>
      <c r="I31" s="575"/>
      <c r="J31" s="575"/>
      <c r="K31" s="575"/>
      <c r="L31" s="575"/>
      <c r="M31" s="576"/>
      <c r="N31" s="180"/>
      <c r="O31" s="592"/>
      <c r="P31" s="707" t="s">
        <v>852</v>
      </c>
      <c r="Q31" s="707"/>
      <c r="R31" s="708"/>
      <c r="S31" s="123">
        <f>SUM(S19:S30)</f>
        <v>6030</v>
      </c>
      <c r="T31" s="123">
        <f>SUM(T19:T30)</f>
        <v>0</v>
      </c>
      <c r="U31" s="620"/>
      <c r="V31" s="621"/>
      <c r="W31" s="621"/>
      <c r="X31" s="621"/>
      <c r="Y31" s="621"/>
      <c r="Z31" s="621"/>
      <c r="AA31" s="622"/>
    </row>
    <row r="32" spans="1:27" ht="12.75" customHeight="1">
      <c r="A32" s="591"/>
      <c r="B32" s="571" t="s">
        <v>1671</v>
      </c>
      <c r="C32" s="572"/>
      <c r="D32" s="573"/>
      <c r="E32" s="109">
        <v>600</v>
      </c>
      <c r="F32" s="109"/>
      <c r="G32" s="568" t="s">
        <v>609</v>
      </c>
      <c r="H32" s="569"/>
      <c r="I32" s="569"/>
      <c r="J32" s="569"/>
      <c r="K32" s="569"/>
      <c r="L32" s="569"/>
      <c r="M32" s="570"/>
      <c r="N32" s="180"/>
      <c r="O32" s="590" t="s">
        <v>610</v>
      </c>
      <c r="P32" s="596" t="s">
        <v>1672</v>
      </c>
      <c r="Q32" s="597"/>
      <c r="R32" s="598"/>
      <c r="S32" s="122">
        <v>370</v>
      </c>
      <c r="T32" s="122"/>
      <c r="U32" s="574" t="s">
        <v>1673</v>
      </c>
      <c r="V32" s="575"/>
      <c r="W32" s="575"/>
      <c r="X32" s="575"/>
      <c r="Y32" s="575"/>
      <c r="Z32" s="575"/>
      <c r="AA32" s="576"/>
    </row>
    <row r="33" spans="1:27" ht="12.75" customHeight="1">
      <c r="A33" s="591"/>
      <c r="B33" s="571" t="s">
        <v>1674</v>
      </c>
      <c r="C33" s="572"/>
      <c r="D33" s="573"/>
      <c r="E33" s="109">
        <v>420</v>
      </c>
      <c r="F33" s="109"/>
      <c r="G33" s="568" t="s">
        <v>611</v>
      </c>
      <c r="H33" s="569"/>
      <c r="I33" s="569"/>
      <c r="J33" s="569"/>
      <c r="K33" s="569"/>
      <c r="L33" s="569"/>
      <c r="M33" s="570"/>
      <c r="N33" s="180"/>
      <c r="O33" s="591"/>
      <c r="P33" s="571" t="s">
        <v>1675</v>
      </c>
      <c r="Q33" s="572"/>
      <c r="R33" s="573"/>
      <c r="S33" s="109">
        <v>370</v>
      </c>
      <c r="T33" s="109"/>
      <c r="U33" s="568" t="s">
        <v>1676</v>
      </c>
      <c r="V33" s="569"/>
      <c r="W33" s="569"/>
      <c r="X33" s="569"/>
      <c r="Y33" s="569"/>
      <c r="Z33" s="569"/>
      <c r="AA33" s="570"/>
    </row>
    <row r="34" spans="1:27" ht="12.75" customHeight="1">
      <c r="A34" s="591"/>
      <c r="B34" s="571" t="s">
        <v>612</v>
      </c>
      <c r="C34" s="572"/>
      <c r="D34" s="573"/>
      <c r="E34" s="109">
        <v>420</v>
      </c>
      <c r="F34" s="109"/>
      <c r="G34" s="568" t="s">
        <v>613</v>
      </c>
      <c r="H34" s="569"/>
      <c r="I34" s="569"/>
      <c r="J34" s="569"/>
      <c r="K34" s="569"/>
      <c r="L34" s="569"/>
      <c r="M34" s="570"/>
      <c r="N34" s="180"/>
      <c r="O34" s="591"/>
      <c r="P34" s="571" t="s">
        <v>1677</v>
      </c>
      <c r="Q34" s="572"/>
      <c r="R34" s="573"/>
      <c r="S34" s="109">
        <v>520</v>
      </c>
      <c r="T34" s="109"/>
      <c r="U34" s="568" t="s">
        <v>1678</v>
      </c>
      <c r="V34" s="569"/>
      <c r="W34" s="569"/>
      <c r="X34" s="569"/>
      <c r="Y34" s="569"/>
      <c r="Z34" s="569"/>
      <c r="AA34" s="570"/>
    </row>
    <row r="35" spans="1:27" ht="12.75" customHeight="1">
      <c r="A35" s="591"/>
      <c r="B35" s="571" t="s">
        <v>614</v>
      </c>
      <c r="C35" s="572"/>
      <c r="D35" s="573"/>
      <c r="E35" s="109">
        <v>410</v>
      </c>
      <c r="F35" s="109"/>
      <c r="G35" s="568" t="s">
        <v>615</v>
      </c>
      <c r="H35" s="569"/>
      <c r="I35" s="569"/>
      <c r="J35" s="569"/>
      <c r="K35" s="569"/>
      <c r="L35" s="569"/>
      <c r="M35" s="570"/>
      <c r="N35" s="180"/>
      <c r="O35" s="591"/>
      <c r="P35" s="571" t="s">
        <v>616</v>
      </c>
      <c r="Q35" s="572"/>
      <c r="R35" s="573"/>
      <c r="S35" s="109">
        <v>540</v>
      </c>
      <c r="T35" s="109"/>
      <c r="U35" s="568" t="s">
        <v>617</v>
      </c>
      <c r="V35" s="569"/>
      <c r="W35" s="569"/>
      <c r="X35" s="569"/>
      <c r="Y35" s="569"/>
      <c r="Z35" s="569"/>
      <c r="AA35" s="570"/>
    </row>
    <row r="36" spans="1:27" ht="12.75" customHeight="1">
      <c r="A36" s="591"/>
      <c r="B36" s="571" t="s">
        <v>618</v>
      </c>
      <c r="C36" s="572"/>
      <c r="D36" s="573"/>
      <c r="E36" s="109">
        <v>730</v>
      </c>
      <c r="F36" s="109"/>
      <c r="G36" s="568" t="s">
        <v>619</v>
      </c>
      <c r="H36" s="569"/>
      <c r="I36" s="569"/>
      <c r="J36" s="569"/>
      <c r="K36" s="569"/>
      <c r="L36" s="569"/>
      <c r="M36" s="570"/>
      <c r="N36" s="180"/>
      <c r="O36" s="591"/>
      <c r="P36" s="571" t="s">
        <v>620</v>
      </c>
      <c r="Q36" s="572"/>
      <c r="R36" s="573"/>
      <c r="S36" s="109">
        <v>330</v>
      </c>
      <c r="T36" s="109"/>
      <c r="U36" s="568" t="s">
        <v>1679</v>
      </c>
      <c r="V36" s="569"/>
      <c r="W36" s="569"/>
      <c r="X36" s="569"/>
      <c r="Y36" s="569"/>
      <c r="Z36" s="569"/>
      <c r="AA36" s="570"/>
    </row>
    <row r="37" spans="1:27" ht="12.75" customHeight="1">
      <c r="A37" s="591"/>
      <c r="B37" s="571" t="s">
        <v>621</v>
      </c>
      <c r="C37" s="572"/>
      <c r="D37" s="573"/>
      <c r="E37" s="109">
        <v>380</v>
      </c>
      <c r="F37" s="109"/>
      <c r="G37" s="568" t="s">
        <v>622</v>
      </c>
      <c r="H37" s="569"/>
      <c r="I37" s="569"/>
      <c r="J37" s="569"/>
      <c r="K37" s="569"/>
      <c r="L37" s="569"/>
      <c r="M37" s="570"/>
      <c r="N37" s="180"/>
      <c r="O37" s="591"/>
      <c r="P37" s="571" t="s">
        <v>623</v>
      </c>
      <c r="Q37" s="572"/>
      <c r="R37" s="573"/>
      <c r="S37" s="109">
        <v>390</v>
      </c>
      <c r="T37" s="109"/>
      <c r="U37" s="568" t="s">
        <v>624</v>
      </c>
      <c r="V37" s="569"/>
      <c r="W37" s="569"/>
      <c r="X37" s="569"/>
      <c r="Y37" s="569"/>
      <c r="Z37" s="569"/>
      <c r="AA37" s="570"/>
    </row>
    <row r="38" spans="1:27" ht="12.75" customHeight="1">
      <c r="A38" s="591"/>
      <c r="B38" s="571" t="s">
        <v>625</v>
      </c>
      <c r="C38" s="572"/>
      <c r="D38" s="573"/>
      <c r="E38" s="109">
        <v>460</v>
      </c>
      <c r="F38" s="109"/>
      <c r="G38" s="568" t="s">
        <v>626</v>
      </c>
      <c r="H38" s="569"/>
      <c r="I38" s="569"/>
      <c r="J38" s="569"/>
      <c r="K38" s="569"/>
      <c r="L38" s="569"/>
      <c r="M38" s="570"/>
      <c r="N38" s="180"/>
      <c r="O38" s="591"/>
      <c r="P38" s="571" t="s">
        <v>627</v>
      </c>
      <c r="Q38" s="572"/>
      <c r="R38" s="573"/>
      <c r="S38" s="109">
        <v>400</v>
      </c>
      <c r="T38" s="109"/>
      <c r="U38" s="568" t="s">
        <v>1680</v>
      </c>
      <c r="V38" s="569"/>
      <c r="W38" s="569"/>
      <c r="X38" s="569"/>
      <c r="Y38" s="569"/>
      <c r="Z38" s="569"/>
      <c r="AA38" s="570"/>
    </row>
    <row r="39" spans="1:27" ht="12.75" customHeight="1">
      <c r="A39" s="591"/>
      <c r="B39" s="571" t="s">
        <v>628</v>
      </c>
      <c r="C39" s="572"/>
      <c r="D39" s="573"/>
      <c r="E39" s="109">
        <v>400</v>
      </c>
      <c r="F39" s="109"/>
      <c r="G39" s="568" t="s">
        <v>629</v>
      </c>
      <c r="H39" s="569"/>
      <c r="I39" s="569"/>
      <c r="J39" s="569"/>
      <c r="K39" s="569"/>
      <c r="L39" s="569"/>
      <c r="M39" s="570"/>
      <c r="N39" s="180"/>
      <c r="O39" s="591"/>
      <c r="P39" s="571" t="s">
        <v>630</v>
      </c>
      <c r="Q39" s="572"/>
      <c r="R39" s="573"/>
      <c r="S39" s="109">
        <v>460</v>
      </c>
      <c r="T39" s="109"/>
      <c r="U39" s="568" t="s">
        <v>631</v>
      </c>
      <c r="V39" s="569"/>
      <c r="W39" s="569"/>
      <c r="X39" s="569"/>
      <c r="Y39" s="569"/>
      <c r="Z39" s="569"/>
      <c r="AA39" s="570"/>
    </row>
    <row r="40" spans="1:27" ht="12.75" customHeight="1">
      <c r="A40" s="591"/>
      <c r="B40" s="670" t="s">
        <v>632</v>
      </c>
      <c r="C40" s="671"/>
      <c r="D40" s="672"/>
      <c r="E40" s="109">
        <v>400</v>
      </c>
      <c r="F40" s="109"/>
      <c r="G40" s="673" t="s">
        <v>633</v>
      </c>
      <c r="H40" s="674"/>
      <c r="I40" s="674"/>
      <c r="J40" s="674"/>
      <c r="K40" s="674"/>
      <c r="L40" s="674"/>
      <c r="M40" s="675"/>
      <c r="N40" s="180"/>
      <c r="O40" s="591"/>
      <c r="P40" s="571" t="s">
        <v>634</v>
      </c>
      <c r="Q40" s="572"/>
      <c r="R40" s="573"/>
      <c r="S40" s="109">
        <v>440</v>
      </c>
      <c r="T40" s="109"/>
      <c r="U40" s="568" t="s">
        <v>635</v>
      </c>
      <c r="V40" s="569"/>
      <c r="W40" s="569"/>
      <c r="X40" s="569"/>
      <c r="Y40" s="569"/>
      <c r="Z40" s="569"/>
      <c r="AA40" s="570"/>
    </row>
    <row r="41" spans="1:27" ht="12.75" customHeight="1">
      <c r="A41" s="591"/>
      <c r="B41" s="571" t="s">
        <v>914</v>
      </c>
      <c r="C41" s="572"/>
      <c r="D41" s="573"/>
      <c r="E41" s="109">
        <v>410</v>
      </c>
      <c r="F41" s="109"/>
      <c r="G41" s="641" t="s">
        <v>1026</v>
      </c>
      <c r="H41" s="642"/>
      <c r="I41" s="642"/>
      <c r="J41" s="642"/>
      <c r="K41" s="642"/>
      <c r="L41" s="642"/>
      <c r="M41" s="643"/>
      <c r="N41" s="180"/>
      <c r="O41" s="591"/>
      <c r="P41" s="29" t="s">
        <v>636</v>
      </c>
      <c r="Q41" s="30"/>
      <c r="R41" s="31"/>
      <c r="S41" s="109">
        <v>600</v>
      </c>
      <c r="T41" s="109"/>
      <c r="U41" s="641" t="s">
        <v>637</v>
      </c>
      <c r="V41" s="642"/>
      <c r="W41" s="642"/>
      <c r="X41" s="642"/>
      <c r="Y41" s="642"/>
      <c r="Z41" s="642"/>
      <c r="AA41" s="643"/>
    </row>
    <row r="42" spans="1:27" ht="12.75" customHeight="1">
      <c r="A42" s="591"/>
      <c r="B42" s="584" t="s">
        <v>915</v>
      </c>
      <c r="C42" s="585"/>
      <c r="D42" s="586"/>
      <c r="E42" s="110">
        <v>380</v>
      </c>
      <c r="F42" s="110"/>
      <c r="G42" s="748" t="s">
        <v>1027</v>
      </c>
      <c r="H42" s="749"/>
      <c r="I42" s="749"/>
      <c r="J42" s="749"/>
      <c r="K42" s="749"/>
      <c r="L42" s="749"/>
      <c r="M42" s="750"/>
      <c r="N42" s="180"/>
      <c r="O42" s="591"/>
      <c r="P42" s="29" t="s">
        <v>639</v>
      </c>
      <c r="Q42" s="30"/>
      <c r="R42" s="31"/>
      <c r="S42" s="109">
        <v>500</v>
      </c>
      <c r="T42" s="109"/>
      <c r="U42" s="641" t="s">
        <v>640</v>
      </c>
      <c r="V42" s="642"/>
      <c r="W42" s="642"/>
      <c r="X42" s="642"/>
      <c r="Y42" s="642"/>
      <c r="Z42" s="642"/>
      <c r="AA42" s="643"/>
    </row>
    <row r="43" spans="1:27" ht="12.75" customHeight="1">
      <c r="A43" s="592"/>
      <c r="B43" s="577" t="s">
        <v>32</v>
      </c>
      <c r="C43" s="453"/>
      <c r="D43" s="454"/>
      <c r="E43" s="123">
        <f>SUM(E31:E42)</f>
        <v>5720</v>
      </c>
      <c r="F43" s="123">
        <f>SUM(F31:F42)</f>
        <v>0</v>
      </c>
      <c r="G43" s="587"/>
      <c r="H43" s="588"/>
      <c r="I43" s="588"/>
      <c r="J43" s="588"/>
      <c r="K43" s="588"/>
      <c r="L43" s="588"/>
      <c r="M43" s="589"/>
      <c r="N43" s="180"/>
      <c r="O43" s="591"/>
      <c r="P43" s="29" t="s">
        <v>642</v>
      </c>
      <c r="Q43" s="30"/>
      <c r="R43" s="31"/>
      <c r="S43" s="109">
        <v>470</v>
      </c>
      <c r="T43" s="109"/>
      <c r="U43" s="641" t="s">
        <v>643</v>
      </c>
      <c r="V43" s="642"/>
      <c r="W43" s="642"/>
      <c r="X43" s="642"/>
      <c r="Y43" s="642"/>
      <c r="Z43" s="642"/>
      <c r="AA43" s="643"/>
    </row>
    <row r="44" spans="1:27" ht="12.75" customHeight="1">
      <c r="A44" s="590" t="s">
        <v>1</v>
      </c>
      <c r="B44" s="596" t="s">
        <v>1681</v>
      </c>
      <c r="C44" s="597"/>
      <c r="D44" s="598"/>
      <c r="E44" s="122">
        <v>520</v>
      </c>
      <c r="F44" s="122"/>
      <c r="G44" s="574" t="s">
        <v>638</v>
      </c>
      <c r="H44" s="575"/>
      <c r="I44" s="575"/>
      <c r="J44" s="575"/>
      <c r="K44" s="575"/>
      <c r="L44" s="575"/>
      <c r="M44" s="576"/>
      <c r="N44" s="180"/>
      <c r="O44" s="591"/>
      <c r="P44" s="571" t="s">
        <v>645</v>
      </c>
      <c r="Q44" s="572"/>
      <c r="R44" s="573"/>
      <c r="S44" s="109">
        <v>360</v>
      </c>
      <c r="T44" s="109"/>
      <c r="U44" s="568" t="s">
        <v>646</v>
      </c>
      <c r="V44" s="569"/>
      <c r="W44" s="569"/>
      <c r="X44" s="569"/>
      <c r="Y44" s="569"/>
      <c r="Z44" s="569"/>
      <c r="AA44" s="570"/>
    </row>
    <row r="45" spans="1:27" ht="12.75" customHeight="1">
      <c r="A45" s="591"/>
      <c r="B45" s="571" t="s">
        <v>1682</v>
      </c>
      <c r="C45" s="572"/>
      <c r="D45" s="573"/>
      <c r="E45" s="109">
        <v>570</v>
      </c>
      <c r="F45" s="109"/>
      <c r="G45" s="568" t="s">
        <v>641</v>
      </c>
      <c r="H45" s="569"/>
      <c r="I45" s="569"/>
      <c r="J45" s="569"/>
      <c r="K45" s="569"/>
      <c r="L45" s="569"/>
      <c r="M45" s="570"/>
      <c r="N45" s="180"/>
      <c r="O45" s="591"/>
      <c r="P45" s="571" t="s">
        <v>649</v>
      </c>
      <c r="Q45" s="572"/>
      <c r="R45" s="573"/>
      <c r="S45" s="109">
        <v>540</v>
      </c>
      <c r="T45" s="109"/>
      <c r="U45" s="673" t="s">
        <v>650</v>
      </c>
      <c r="V45" s="674"/>
      <c r="W45" s="674"/>
      <c r="X45" s="674"/>
      <c r="Y45" s="674"/>
      <c r="Z45" s="674"/>
      <c r="AA45" s="675"/>
    </row>
    <row r="46" spans="1:27" ht="12.75" customHeight="1">
      <c r="A46" s="591"/>
      <c r="B46" s="571" t="s">
        <v>1683</v>
      </c>
      <c r="C46" s="572"/>
      <c r="D46" s="573"/>
      <c r="E46" s="109">
        <v>470</v>
      </c>
      <c r="F46" s="109"/>
      <c r="G46" s="568" t="s">
        <v>644</v>
      </c>
      <c r="H46" s="569"/>
      <c r="I46" s="569"/>
      <c r="J46" s="569"/>
      <c r="K46" s="569"/>
      <c r="L46" s="569"/>
      <c r="M46" s="570"/>
      <c r="N46" s="180"/>
      <c r="O46" s="591"/>
      <c r="P46" s="571"/>
      <c r="Q46" s="572"/>
      <c r="R46" s="573"/>
      <c r="S46" s="109"/>
      <c r="T46" s="109"/>
      <c r="U46" s="568"/>
      <c r="V46" s="569"/>
      <c r="W46" s="569"/>
      <c r="X46" s="569"/>
      <c r="Y46" s="569"/>
      <c r="Z46" s="569"/>
      <c r="AA46" s="570"/>
    </row>
    <row r="47" spans="1:27" ht="12.75" customHeight="1">
      <c r="A47" s="591"/>
      <c r="B47" s="571" t="s">
        <v>647</v>
      </c>
      <c r="C47" s="572"/>
      <c r="D47" s="573"/>
      <c r="E47" s="109">
        <v>380</v>
      </c>
      <c r="F47" s="109"/>
      <c r="G47" s="568" t="s">
        <v>648</v>
      </c>
      <c r="H47" s="569"/>
      <c r="I47" s="569"/>
      <c r="J47" s="569"/>
      <c r="K47" s="569"/>
      <c r="L47" s="569"/>
      <c r="M47" s="570"/>
      <c r="N47" s="180"/>
      <c r="O47" s="591"/>
      <c r="P47" s="571"/>
      <c r="Q47" s="572"/>
      <c r="R47" s="573"/>
      <c r="S47" s="110"/>
      <c r="T47" s="110"/>
      <c r="U47" s="578"/>
      <c r="V47" s="579"/>
      <c r="W47" s="579"/>
      <c r="X47" s="579"/>
      <c r="Y47" s="579"/>
      <c r="Z47" s="579"/>
      <c r="AA47" s="580"/>
    </row>
    <row r="48" spans="1:27" ht="12.75" customHeight="1">
      <c r="A48" s="591"/>
      <c r="B48" s="571" t="s">
        <v>651</v>
      </c>
      <c r="C48" s="572"/>
      <c r="D48" s="573"/>
      <c r="E48" s="109">
        <v>590</v>
      </c>
      <c r="F48" s="109"/>
      <c r="G48" s="568" t="s">
        <v>897</v>
      </c>
      <c r="H48" s="569"/>
      <c r="I48" s="569"/>
      <c r="J48" s="569"/>
      <c r="K48" s="569"/>
      <c r="L48" s="569"/>
      <c r="M48" s="570"/>
      <c r="N48" s="180"/>
      <c r="O48" s="592"/>
      <c r="P48" s="577" t="s">
        <v>32</v>
      </c>
      <c r="Q48" s="453"/>
      <c r="R48" s="454"/>
      <c r="S48" s="123">
        <f>SUM(S32:S47)</f>
        <v>6290</v>
      </c>
      <c r="T48" s="123">
        <f>SUM(T32:T47)</f>
        <v>0</v>
      </c>
      <c r="U48" s="587"/>
      <c r="V48" s="588"/>
      <c r="W48" s="588"/>
      <c r="X48" s="588"/>
      <c r="Y48" s="588"/>
      <c r="Z48" s="588"/>
      <c r="AA48" s="589"/>
    </row>
    <row r="49" spans="1:27" ht="12.75" customHeight="1">
      <c r="A49" s="591"/>
      <c r="B49" s="571" t="s">
        <v>652</v>
      </c>
      <c r="C49" s="572"/>
      <c r="D49" s="573"/>
      <c r="E49" s="109">
        <v>510</v>
      </c>
      <c r="F49" s="109"/>
      <c r="G49" s="568" t="s">
        <v>1684</v>
      </c>
      <c r="H49" s="569"/>
      <c r="I49" s="569"/>
      <c r="J49" s="569"/>
      <c r="K49" s="569"/>
      <c r="L49" s="569"/>
      <c r="M49" s="570"/>
      <c r="N49" s="180"/>
      <c r="O49" s="590" t="s">
        <v>653</v>
      </c>
      <c r="P49" s="571" t="s">
        <v>654</v>
      </c>
      <c r="Q49" s="572"/>
      <c r="R49" s="573"/>
      <c r="S49" s="122">
        <v>460</v>
      </c>
      <c r="T49" s="122"/>
      <c r="U49" s="574" t="s">
        <v>655</v>
      </c>
      <c r="V49" s="575"/>
      <c r="W49" s="575"/>
      <c r="X49" s="575"/>
      <c r="Y49" s="575"/>
      <c r="Z49" s="575"/>
      <c r="AA49" s="576"/>
    </row>
    <row r="50" spans="1:27" ht="12.75" customHeight="1">
      <c r="A50" s="591"/>
      <c r="B50" s="571" t="s">
        <v>656</v>
      </c>
      <c r="C50" s="572"/>
      <c r="D50" s="573"/>
      <c r="E50" s="109">
        <v>460</v>
      </c>
      <c r="F50" s="109"/>
      <c r="G50" s="568" t="s">
        <v>657</v>
      </c>
      <c r="H50" s="569"/>
      <c r="I50" s="569"/>
      <c r="J50" s="569"/>
      <c r="K50" s="569"/>
      <c r="L50" s="569"/>
      <c r="M50" s="570"/>
      <c r="N50" s="180"/>
      <c r="O50" s="591"/>
      <c r="P50" s="571" t="s">
        <v>658</v>
      </c>
      <c r="Q50" s="572"/>
      <c r="R50" s="573"/>
      <c r="S50" s="109">
        <v>260</v>
      </c>
      <c r="T50" s="109"/>
      <c r="U50" s="568" t="s">
        <v>659</v>
      </c>
      <c r="V50" s="569"/>
      <c r="W50" s="569"/>
      <c r="X50" s="569"/>
      <c r="Y50" s="569"/>
      <c r="Z50" s="569"/>
      <c r="AA50" s="570"/>
    </row>
    <row r="51" spans="1:27" ht="12.75" customHeight="1">
      <c r="A51" s="591"/>
      <c r="B51" s="571" t="s">
        <v>660</v>
      </c>
      <c r="C51" s="572"/>
      <c r="D51" s="573"/>
      <c r="E51" s="109">
        <v>450</v>
      </c>
      <c r="F51" s="109"/>
      <c r="G51" s="568" t="s">
        <v>661</v>
      </c>
      <c r="H51" s="569"/>
      <c r="I51" s="569"/>
      <c r="J51" s="569"/>
      <c r="K51" s="569"/>
      <c r="L51" s="569"/>
      <c r="M51" s="570"/>
      <c r="N51" s="180"/>
      <c r="O51" s="591"/>
      <c r="P51" s="571" t="s">
        <v>662</v>
      </c>
      <c r="Q51" s="572"/>
      <c r="R51" s="573"/>
      <c r="S51" s="109">
        <v>340</v>
      </c>
      <c r="T51" s="109"/>
      <c r="U51" s="568" t="s">
        <v>1685</v>
      </c>
      <c r="V51" s="569"/>
      <c r="W51" s="569"/>
      <c r="X51" s="569"/>
      <c r="Y51" s="569"/>
      <c r="Z51" s="569"/>
      <c r="AA51" s="570"/>
    </row>
    <row r="52" spans="1:27" ht="12.75" customHeight="1">
      <c r="A52" s="591"/>
      <c r="B52" s="571" t="s">
        <v>663</v>
      </c>
      <c r="C52" s="572"/>
      <c r="D52" s="573"/>
      <c r="E52" s="109">
        <v>400</v>
      </c>
      <c r="F52" s="109"/>
      <c r="G52" s="568" t="s">
        <v>664</v>
      </c>
      <c r="H52" s="569"/>
      <c r="I52" s="569"/>
      <c r="J52" s="569"/>
      <c r="K52" s="569"/>
      <c r="L52" s="569"/>
      <c r="M52" s="570"/>
      <c r="N52" s="180"/>
      <c r="O52" s="591"/>
      <c r="P52" s="571" t="s">
        <v>665</v>
      </c>
      <c r="Q52" s="572"/>
      <c r="R52" s="573"/>
      <c r="S52" s="109">
        <v>500</v>
      </c>
      <c r="T52" s="109"/>
      <c r="U52" s="568" t="s">
        <v>666</v>
      </c>
      <c r="V52" s="569"/>
      <c r="W52" s="569"/>
      <c r="X52" s="569"/>
      <c r="Y52" s="569"/>
      <c r="Z52" s="569"/>
      <c r="AA52" s="570"/>
    </row>
    <row r="53" spans="1:27" ht="12.75" customHeight="1">
      <c r="A53" s="591"/>
      <c r="B53" s="670" t="s">
        <v>667</v>
      </c>
      <c r="C53" s="671"/>
      <c r="D53" s="672"/>
      <c r="E53" s="109">
        <v>520</v>
      </c>
      <c r="F53" s="109"/>
      <c r="G53" s="673" t="s">
        <v>668</v>
      </c>
      <c r="H53" s="674"/>
      <c r="I53" s="674"/>
      <c r="J53" s="674"/>
      <c r="K53" s="674"/>
      <c r="L53" s="674"/>
      <c r="M53" s="675"/>
      <c r="N53" s="180"/>
      <c r="O53" s="591"/>
      <c r="P53" s="571" t="s">
        <v>669</v>
      </c>
      <c r="Q53" s="572"/>
      <c r="R53" s="573"/>
      <c r="S53" s="109">
        <v>510</v>
      </c>
      <c r="T53" s="109"/>
      <c r="U53" s="568" t="s">
        <v>670</v>
      </c>
      <c r="V53" s="569"/>
      <c r="W53" s="569"/>
      <c r="X53" s="569"/>
      <c r="Y53" s="569"/>
      <c r="Z53" s="569"/>
      <c r="AA53" s="570"/>
    </row>
    <row r="54" spans="1:27" ht="12.75" customHeight="1">
      <c r="A54" s="591"/>
      <c r="B54" s="571" t="s">
        <v>916</v>
      </c>
      <c r="C54" s="572"/>
      <c r="D54" s="573"/>
      <c r="E54" s="109">
        <v>690</v>
      </c>
      <c r="F54" s="109"/>
      <c r="G54" s="641" t="s">
        <v>920</v>
      </c>
      <c r="H54" s="642"/>
      <c r="I54" s="642"/>
      <c r="J54" s="642"/>
      <c r="K54" s="642"/>
      <c r="L54" s="642"/>
      <c r="M54" s="643"/>
      <c r="N54" s="180"/>
      <c r="O54" s="591"/>
      <c r="P54" s="29" t="s">
        <v>671</v>
      </c>
      <c r="Q54" s="30"/>
      <c r="R54" s="31"/>
      <c r="S54" s="109">
        <v>490</v>
      </c>
      <c r="T54" s="109"/>
      <c r="U54" s="641" t="s">
        <v>672</v>
      </c>
      <c r="V54" s="642"/>
      <c r="W54" s="642"/>
      <c r="X54" s="642"/>
      <c r="Y54" s="642"/>
      <c r="Z54" s="642"/>
      <c r="AA54" s="643"/>
    </row>
    <row r="55" spans="1:27" ht="12.75" customHeight="1">
      <c r="A55" s="591"/>
      <c r="B55" s="571" t="s">
        <v>917</v>
      </c>
      <c r="C55" s="572"/>
      <c r="D55" s="573"/>
      <c r="E55" s="109">
        <v>580</v>
      </c>
      <c r="F55" s="109"/>
      <c r="G55" s="641" t="s">
        <v>1028</v>
      </c>
      <c r="H55" s="642"/>
      <c r="I55" s="642"/>
      <c r="J55" s="642"/>
      <c r="K55" s="642"/>
      <c r="L55" s="642"/>
      <c r="M55" s="643"/>
      <c r="N55" s="180"/>
      <c r="O55" s="591"/>
      <c r="P55" s="29" t="s">
        <v>674</v>
      </c>
      <c r="Q55" s="30"/>
      <c r="R55" s="31"/>
      <c r="S55" s="109">
        <v>360</v>
      </c>
      <c r="T55" s="109"/>
      <c r="U55" s="641" t="s">
        <v>675</v>
      </c>
      <c r="V55" s="642"/>
      <c r="W55" s="642"/>
      <c r="X55" s="642"/>
      <c r="Y55" s="642"/>
      <c r="Z55" s="642"/>
      <c r="AA55" s="643"/>
    </row>
    <row r="56" spans="1:27" ht="12.75" customHeight="1">
      <c r="A56" s="591"/>
      <c r="B56" s="571" t="s">
        <v>918</v>
      </c>
      <c r="C56" s="572"/>
      <c r="D56" s="573"/>
      <c r="E56" s="109">
        <v>360</v>
      </c>
      <c r="F56" s="109"/>
      <c r="G56" s="641" t="s">
        <v>1024</v>
      </c>
      <c r="H56" s="642"/>
      <c r="I56" s="642"/>
      <c r="J56" s="642"/>
      <c r="K56" s="642"/>
      <c r="L56" s="642"/>
      <c r="M56" s="643"/>
      <c r="N56" s="180"/>
      <c r="O56" s="591"/>
      <c r="P56" s="29" t="s">
        <v>677</v>
      </c>
      <c r="Q56" s="30"/>
      <c r="R56" s="31"/>
      <c r="S56" s="109">
        <v>540</v>
      </c>
      <c r="T56" s="109"/>
      <c r="U56" s="641" t="s">
        <v>678</v>
      </c>
      <c r="V56" s="642"/>
      <c r="W56" s="642"/>
      <c r="X56" s="642"/>
      <c r="Y56" s="642"/>
      <c r="Z56" s="642"/>
      <c r="AA56" s="643"/>
    </row>
    <row r="57" spans="1:27" ht="12.75" customHeight="1">
      <c r="A57" s="591"/>
      <c r="B57" s="584" t="s">
        <v>919</v>
      </c>
      <c r="C57" s="585"/>
      <c r="D57" s="586"/>
      <c r="E57" s="110">
        <v>230</v>
      </c>
      <c r="F57" s="110"/>
      <c r="G57" s="748" t="s">
        <v>1025</v>
      </c>
      <c r="H57" s="749"/>
      <c r="I57" s="749"/>
      <c r="J57" s="749"/>
      <c r="K57" s="749"/>
      <c r="L57" s="749"/>
      <c r="M57" s="750"/>
      <c r="N57" s="180"/>
      <c r="O57" s="591"/>
      <c r="P57" s="571" t="s">
        <v>680</v>
      </c>
      <c r="Q57" s="572"/>
      <c r="R57" s="573"/>
      <c r="S57" s="109">
        <v>630</v>
      </c>
      <c r="T57" s="109"/>
      <c r="U57" s="641" t="s">
        <v>681</v>
      </c>
      <c r="V57" s="642"/>
      <c r="W57" s="642"/>
      <c r="X57" s="642"/>
      <c r="Y57" s="642"/>
      <c r="Z57" s="642"/>
      <c r="AA57" s="643"/>
    </row>
    <row r="58" spans="1:27" ht="12.75" customHeight="1">
      <c r="A58" s="592"/>
      <c r="B58" s="577" t="s">
        <v>32</v>
      </c>
      <c r="C58" s="453"/>
      <c r="D58" s="644"/>
      <c r="E58" s="123">
        <f>SUM(E44:E57)</f>
        <v>6730</v>
      </c>
      <c r="F58" s="123">
        <f>SUM(F44:F57)</f>
        <v>0</v>
      </c>
      <c r="G58" s="587"/>
      <c r="H58" s="588"/>
      <c r="I58" s="588"/>
      <c r="J58" s="588"/>
      <c r="K58" s="588"/>
      <c r="L58" s="588"/>
      <c r="M58" s="589"/>
      <c r="N58" s="180"/>
      <c r="O58" s="591"/>
      <c r="P58" s="571" t="s">
        <v>684</v>
      </c>
      <c r="Q58" s="572"/>
      <c r="R58" s="572"/>
      <c r="S58" s="109">
        <v>430</v>
      </c>
      <c r="T58" s="109"/>
      <c r="U58" s="568" t="s">
        <v>685</v>
      </c>
      <c r="V58" s="569"/>
      <c r="W58" s="569"/>
      <c r="X58" s="569"/>
      <c r="Y58" s="569"/>
      <c r="Z58" s="569"/>
      <c r="AA58" s="570"/>
    </row>
    <row r="59" spans="1:27" ht="12.75" customHeight="1">
      <c r="A59" s="590" t="s">
        <v>2</v>
      </c>
      <c r="B59" s="596" t="s">
        <v>1686</v>
      </c>
      <c r="C59" s="597"/>
      <c r="D59" s="598"/>
      <c r="E59" s="122">
        <v>500</v>
      </c>
      <c r="F59" s="122"/>
      <c r="G59" s="599" t="s">
        <v>673</v>
      </c>
      <c r="H59" s="600"/>
      <c r="I59" s="600"/>
      <c r="J59" s="600"/>
      <c r="K59" s="600"/>
      <c r="L59" s="600"/>
      <c r="M59" s="601"/>
      <c r="N59" s="180"/>
      <c r="O59" s="591"/>
      <c r="P59" s="571" t="s">
        <v>688</v>
      </c>
      <c r="Q59" s="572"/>
      <c r="R59" s="572"/>
      <c r="S59" s="109">
        <v>360</v>
      </c>
      <c r="T59" s="109"/>
      <c r="U59" s="568" t="s">
        <v>689</v>
      </c>
      <c r="V59" s="569"/>
      <c r="W59" s="569"/>
      <c r="X59" s="569"/>
      <c r="Y59" s="569"/>
      <c r="Z59" s="569"/>
      <c r="AA59" s="570"/>
    </row>
    <row r="60" spans="1:27" ht="12.75" customHeight="1">
      <c r="A60" s="762"/>
      <c r="B60" s="571" t="s">
        <v>1687</v>
      </c>
      <c r="C60" s="572"/>
      <c r="D60" s="573"/>
      <c r="E60" s="109">
        <v>560</v>
      </c>
      <c r="F60" s="109"/>
      <c r="G60" s="568" t="s">
        <v>676</v>
      </c>
      <c r="H60" s="569"/>
      <c r="I60" s="569"/>
      <c r="J60" s="569"/>
      <c r="K60" s="569"/>
      <c r="L60" s="569"/>
      <c r="M60" s="570"/>
      <c r="N60" s="180"/>
      <c r="O60" s="591"/>
      <c r="P60" s="571" t="s">
        <v>691</v>
      </c>
      <c r="Q60" s="572"/>
      <c r="R60" s="572"/>
      <c r="S60" s="109">
        <v>460</v>
      </c>
      <c r="T60" s="109"/>
      <c r="U60" s="673" t="s">
        <v>692</v>
      </c>
      <c r="V60" s="674"/>
      <c r="W60" s="674"/>
      <c r="X60" s="674"/>
      <c r="Y60" s="674"/>
      <c r="Z60" s="674"/>
      <c r="AA60" s="675"/>
    </row>
    <row r="61" spans="1:27" ht="12.75" customHeight="1">
      <c r="A61" s="762"/>
      <c r="B61" s="571" t="s">
        <v>1688</v>
      </c>
      <c r="C61" s="572"/>
      <c r="D61" s="573"/>
      <c r="E61" s="109">
        <v>560</v>
      </c>
      <c r="F61" s="109"/>
      <c r="G61" s="568" t="s">
        <v>679</v>
      </c>
      <c r="H61" s="569"/>
      <c r="I61" s="569"/>
      <c r="J61" s="569"/>
      <c r="K61" s="569"/>
      <c r="L61" s="569"/>
      <c r="M61" s="570"/>
      <c r="N61" s="180"/>
      <c r="O61" s="591"/>
      <c r="P61" s="756"/>
      <c r="Q61" s="754"/>
      <c r="R61" s="754"/>
      <c r="S61" s="111"/>
      <c r="T61" s="111"/>
      <c r="U61" s="461"/>
      <c r="V61" s="754"/>
      <c r="W61" s="754"/>
      <c r="X61" s="754"/>
      <c r="Y61" s="754"/>
      <c r="Z61" s="754"/>
      <c r="AA61" s="755"/>
    </row>
    <row r="62" spans="1:27" ht="12.75" customHeight="1">
      <c r="A62" s="762"/>
      <c r="B62" s="571" t="s">
        <v>682</v>
      </c>
      <c r="C62" s="572"/>
      <c r="D62" s="573"/>
      <c r="E62" s="109">
        <v>340</v>
      </c>
      <c r="F62" s="109"/>
      <c r="G62" s="568" t="s">
        <v>683</v>
      </c>
      <c r="H62" s="569"/>
      <c r="I62" s="569"/>
      <c r="J62" s="569"/>
      <c r="K62" s="569"/>
      <c r="L62" s="569"/>
      <c r="M62" s="570"/>
      <c r="N62" s="180"/>
      <c r="O62" s="592"/>
      <c r="P62" s="751" t="s">
        <v>32</v>
      </c>
      <c r="Q62" s="752"/>
      <c r="R62" s="753"/>
      <c r="S62" s="132">
        <f>SUM(S49:S61)</f>
        <v>5340</v>
      </c>
      <c r="T62" s="132">
        <f>SUM(T49:T61)</f>
        <v>0</v>
      </c>
      <c r="U62" s="646"/>
      <c r="V62" s="646"/>
      <c r="W62" s="646"/>
      <c r="X62" s="646"/>
      <c r="Y62" s="646"/>
      <c r="Z62" s="646"/>
      <c r="AA62" s="647"/>
    </row>
    <row r="63" spans="1:15" ht="12.75" customHeight="1">
      <c r="A63" s="762"/>
      <c r="B63" s="571" t="s">
        <v>686</v>
      </c>
      <c r="C63" s="572"/>
      <c r="D63" s="573"/>
      <c r="E63" s="109">
        <v>430</v>
      </c>
      <c r="F63" s="109"/>
      <c r="G63" s="568" t="s">
        <v>687</v>
      </c>
      <c r="H63" s="569"/>
      <c r="I63" s="569"/>
      <c r="J63" s="569"/>
      <c r="K63" s="569"/>
      <c r="L63" s="569"/>
      <c r="M63" s="570"/>
      <c r="N63" s="180"/>
      <c r="O63" s="57"/>
    </row>
    <row r="64" spans="1:15" ht="12.75" customHeight="1">
      <c r="A64" s="762"/>
      <c r="B64" s="571" t="s">
        <v>690</v>
      </c>
      <c r="C64" s="572"/>
      <c r="D64" s="573"/>
      <c r="E64" s="109">
        <v>460</v>
      </c>
      <c r="F64" s="109"/>
      <c r="G64" s="568" t="s">
        <v>1689</v>
      </c>
      <c r="H64" s="569"/>
      <c r="I64" s="569"/>
      <c r="J64" s="569"/>
      <c r="K64" s="569"/>
      <c r="L64" s="569"/>
      <c r="M64" s="570"/>
      <c r="N64" s="180"/>
      <c r="O64" s="57"/>
    </row>
    <row r="65" spans="1:27" ht="12.75" customHeight="1">
      <c r="A65" s="762"/>
      <c r="B65" s="571" t="s">
        <v>693</v>
      </c>
      <c r="C65" s="572"/>
      <c r="D65" s="573"/>
      <c r="E65" s="109">
        <v>400</v>
      </c>
      <c r="F65" s="109"/>
      <c r="G65" s="568" t="s">
        <v>694</v>
      </c>
      <c r="H65" s="569"/>
      <c r="I65" s="569"/>
      <c r="J65" s="569"/>
      <c r="K65" s="569"/>
      <c r="L65" s="569"/>
      <c r="M65" s="570"/>
      <c r="N65" s="180"/>
      <c r="O65" s="57"/>
      <c r="P65" s="104"/>
      <c r="Q65" s="104"/>
      <c r="R65" s="105"/>
      <c r="S65" s="60"/>
      <c r="T65" s="108"/>
      <c r="U65" s="33"/>
      <c r="V65" s="33"/>
      <c r="W65" s="33"/>
      <c r="X65" s="33"/>
      <c r="Y65" s="33"/>
      <c r="Z65" s="33"/>
      <c r="AA65" s="33"/>
    </row>
    <row r="66" spans="1:20" ht="12.75" customHeight="1">
      <c r="A66" s="762"/>
      <c r="B66" s="571" t="s">
        <v>695</v>
      </c>
      <c r="C66" s="572"/>
      <c r="D66" s="573"/>
      <c r="E66" s="109">
        <v>460</v>
      </c>
      <c r="F66" s="109"/>
      <c r="G66" s="568" t="s">
        <v>1690</v>
      </c>
      <c r="H66" s="569"/>
      <c r="I66" s="569"/>
      <c r="J66" s="569"/>
      <c r="K66" s="569"/>
      <c r="L66" s="569"/>
      <c r="M66" s="570"/>
      <c r="N66" s="180"/>
      <c r="T66" s="71"/>
    </row>
    <row r="67" spans="1:20" ht="12.75" customHeight="1">
      <c r="A67" s="762"/>
      <c r="B67" s="571" t="s">
        <v>696</v>
      </c>
      <c r="C67" s="572"/>
      <c r="D67" s="573"/>
      <c r="E67" s="109">
        <v>470</v>
      </c>
      <c r="F67" s="130"/>
      <c r="G67" s="568" t="s">
        <v>697</v>
      </c>
      <c r="H67" s="569"/>
      <c r="I67" s="569"/>
      <c r="J67" s="569"/>
      <c r="K67" s="569"/>
      <c r="L67" s="569"/>
      <c r="M67" s="570"/>
      <c r="N67" s="180"/>
      <c r="T67" s="71"/>
    </row>
    <row r="68" spans="1:20" ht="12.75" customHeight="1">
      <c r="A68" s="762"/>
      <c r="B68" s="571" t="s">
        <v>698</v>
      </c>
      <c r="C68" s="572"/>
      <c r="D68" s="573"/>
      <c r="E68" s="109">
        <v>670</v>
      </c>
      <c r="F68" s="109"/>
      <c r="G68" s="568" t="s">
        <v>699</v>
      </c>
      <c r="H68" s="569"/>
      <c r="I68" s="569"/>
      <c r="J68" s="569"/>
      <c r="K68" s="569"/>
      <c r="L68" s="569"/>
      <c r="M68" s="570"/>
      <c r="N68" s="180"/>
      <c r="Q68" s="39"/>
      <c r="T68" s="71"/>
    </row>
    <row r="69" spans="1:20" ht="12.75" customHeight="1">
      <c r="A69" s="762"/>
      <c r="B69" s="571" t="s">
        <v>700</v>
      </c>
      <c r="C69" s="572"/>
      <c r="D69" s="573"/>
      <c r="E69" s="109">
        <v>510</v>
      </c>
      <c r="F69" s="109"/>
      <c r="G69" s="673" t="s">
        <v>701</v>
      </c>
      <c r="H69" s="674"/>
      <c r="I69" s="674"/>
      <c r="J69" s="674"/>
      <c r="K69" s="674"/>
      <c r="L69" s="674"/>
      <c r="M69" s="675"/>
      <c r="N69" s="180"/>
      <c r="T69" s="71"/>
    </row>
    <row r="70" spans="1:20" ht="12.75" customHeight="1">
      <c r="A70" s="762"/>
      <c r="B70" s="571" t="s">
        <v>946</v>
      </c>
      <c r="C70" s="572"/>
      <c r="D70" s="573"/>
      <c r="E70" s="109">
        <v>450</v>
      </c>
      <c r="F70" s="109"/>
      <c r="G70" s="641" t="s">
        <v>1029</v>
      </c>
      <c r="H70" s="642"/>
      <c r="I70" s="642"/>
      <c r="J70" s="642"/>
      <c r="K70" s="642"/>
      <c r="L70" s="642"/>
      <c r="M70" s="643"/>
      <c r="N70" s="180"/>
      <c r="T70" s="71"/>
    </row>
    <row r="71" spans="1:20" ht="12.75" customHeight="1">
      <c r="A71" s="762"/>
      <c r="B71" s="571" t="s">
        <v>947</v>
      </c>
      <c r="C71" s="572"/>
      <c r="D71" s="573"/>
      <c r="E71" s="109">
        <v>420</v>
      </c>
      <c r="F71" s="109"/>
      <c r="G71" s="758" t="s">
        <v>1030</v>
      </c>
      <c r="H71" s="758"/>
      <c r="I71" s="758"/>
      <c r="J71" s="758"/>
      <c r="K71" s="758"/>
      <c r="L71" s="758"/>
      <c r="M71" s="759"/>
      <c r="N71" s="180"/>
      <c r="T71" s="71"/>
    </row>
    <row r="72" spans="1:27" ht="12.75" customHeight="1">
      <c r="A72" s="762"/>
      <c r="B72" s="670" t="s">
        <v>702</v>
      </c>
      <c r="C72" s="671"/>
      <c r="D72" s="672"/>
      <c r="E72" s="109">
        <v>420</v>
      </c>
      <c r="F72" s="109"/>
      <c r="G72" s="760" t="s">
        <v>1691</v>
      </c>
      <c r="H72" s="760"/>
      <c r="I72" s="760"/>
      <c r="J72" s="760"/>
      <c r="K72" s="760"/>
      <c r="L72" s="760"/>
      <c r="M72" s="761"/>
      <c r="N72" s="180"/>
      <c r="T72" s="71"/>
      <c r="U72" s="25"/>
      <c r="V72" s="25"/>
      <c r="W72" s="25"/>
      <c r="X72" s="25"/>
      <c r="Y72" s="25"/>
      <c r="Z72" s="25"/>
      <c r="AA72" s="25"/>
    </row>
    <row r="73" spans="1:27" ht="12.75" customHeight="1">
      <c r="A73" s="762"/>
      <c r="B73" s="571" t="s">
        <v>921</v>
      </c>
      <c r="C73" s="572"/>
      <c r="D73" s="573"/>
      <c r="E73" s="109">
        <v>220</v>
      </c>
      <c r="F73" s="109"/>
      <c r="G73" s="641" t="s">
        <v>1019</v>
      </c>
      <c r="H73" s="642"/>
      <c r="I73" s="642"/>
      <c r="J73" s="642"/>
      <c r="K73" s="642"/>
      <c r="L73" s="642"/>
      <c r="M73" s="643"/>
      <c r="N73" s="180"/>
      <c r="T73" s="71"/>
      <c r="U73" s="25"/>
      <c r="V73" s="25"/>
      <c r="W73" s="25"/>
      <c r="X73" s="25"/>
      <c r="Y73" s="25"/>
      <c r="Z73" s="25"/>
      <c r="AA73" s="25"/>
    </row>
    <row r="74" spans="1:27" ht="12.75" customHeight="1">
      <c r="A74" s="762"/>
      <c r="B74" s="584" t="s">
        <v>922</v>
      </c>
      <c r="C74" s="585"/>
      <c r="D74" s="586"/>
      <c r="E74" s="110">
        <v>250</v>
      </c>
      <c r="F74" s="110"/>
      <c r="G74" s="748" t="s">
        <v>1020</v>
      </c>
      <c r="H74" s="749"/>
      <c r="I74" s="749"/>
      <c r="J74" s="749"/>
      <c r="K74" s="749"/>
      <c r="L74" s="749"/>
      <c r="M74" s="750"/>
      <c r="N74" s="180"/>
      <c r="T74" s="71"/>
      <c r="U74" s="25"/>
      <c r="V74" s="25"/>
      <c r="W74" s="25"/>
      <c r="X74" s="25"/>
      <c r="Y74" s="25"/>
      <c r="Z74" s="25"/>
      <c r="AA74" s="25"/>
    </row>
    <row r="75" spans="1:20" ht="12.75" customHeight="1">
      <c r="A75" s="763"/>
      <c r="B75" s="577" t="s">
        <v>32</v>
      </c>
      <c r="C75" s="453"/>
      <c r="D75" s="454"/>
      <c r="E75" s="123">
        <f>SUM(E59:E74)</f>
        <v>7120</v>
      </c>
      <c r="F75" s="123">
        <f>SUM(F59:F74)</f>
        <v>0</v>
      </c>
      <c r="G75" s="587"/>
      <c r="H75" s="588"/>
      <c r="I75" s="588"/>
      <c r="J75" s="588"/>
      <c r="K75" s="588"/>
      <c r="L75" s="588"/>
      <c r="M75" s="589"/>
      <c r="O75" s="645" t="s">
        <v>703</v>
      </c>
      <c r="P75" s="646"/>
      <c r="Q75" s="646"/>
      <c r="R75" s="647"/>
      <c r="S75" s="134">
        <f>E19+E30+E43+E58+E75+S18+S31+S48+S62</f>
        <v>56850</v>
      </c>
      <c r="T75" s="153">
        <f>F19+F30+F43+F58+F75+T18+T31+T48+T62</f>
        <v>0</v>
      </c>
    </row>
    <row r="77" spans="1:27" ht="12.75" customHeight="1">
      <c r="A77" s="629" t="s">
        <v>949</v>
      </c>
      <c r="B77" s="629"/>
      <c r="C77" s="629"/>
      <c r="D77" s="629"/>
      <c r="E77" s="629"/>
      <c r="F77" s="629"/>
      <c r="G77" s="629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29"/>
      <c r="X77" s="629"/>
      <c r="Y77" s="629"/>
      <c r="Z77" s="629"/>
      <c r="AA77" s="629"/>
    </row>
  </sheetData>
  <sheetProtection/>
  <mergeCells count="277">
    <mergeCell ref="X1:AA1"/>
    <mergeCell ref="A59:A75"/>
    <mergeCell ref="B75:D75"/>
    <mergeCell ref="B72:D72"/>
    <mergeCell ref="B69:D69"/>
    <mergeCell ref="B60:D60"/>
    <mergeCell ref="P59:R59"/>
    <mergeCell ref="P50:R50"/>
    <mergeCell ref="P52:R52"/>
    <mergeCell ref="U19:AA19"/>
    <mergeCell ref="A77:AA77"/>
    <mergeCell ref="G70:M70"/>
    <mergeCell ref="G71:M71"/>
    <mergeCell ref="G72:M72"/>
    <mergeCell ref="G66:M66"/>
    <mergeCell ref="P53:R53"/>
    <mergeCell ref="O49:O62"/>
    <mergeCell ref="P57:R57"/>
    <mergeCell ref="P51:R51"/>
    <mergeCell ref="P49:R49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30:AA30"/>
    <mergeCell ref="U27:AA27"/>
    <mergeCell ref="U28:AA28"/>
    <mergeCell ref="U25:AA25"/>
    <mergeCell ref="U33:AA33"/>
    <mergeCell ref="U32:AA32"/>
    <mergeCell ref="U31:AA31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U2:AA2"/>
    <mergeCell ref="X4:Z4"/>
    <mergeCell ref="U4:V4"/>
    <mergeCell ref="U3:Z3"/>
    <mergeCell ref="U8:AA8"/>
    <mergeCell ref="P7:R7"/>
    <mergeCell ref="P6:R6"/>
    <mergeCell ref="P2:Q2"/>
    <mergeCell ref="A2:C2"/>
    <mergeCell ref="B5:D5"/>
    <mergeCell ref="J2:M2"/>
    <mergeCell ref="D3:S3"/>
    <mergeCell ref="A3:C3"/>
    <mergeCell ref="F2:G2"/>
    <mergeCell ref="G5:M5"/>
    <mergeCell ref="A4:S4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16:D16"/>
    <mergeCell ref="B20:D20"/>
    <mergeCell ref="G22:M22"/>
    <mergeCell ref="G15:M15"/>
    <mergeCell ref="G21:M21"/>
    <mergeCell ref="G17:M17"/>
    <mergeCell ref="G20:M20"/>
    <mergeCell ref="G19:M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U56:AA56"/>
    <mergeCell ref="U57:AA57"/>
    <mergeCell ref="U47:AA47"/>
    <mergeCell ref="U40:AA40"/>
    <mergeCell ref="U53:AA53"/>
    <mergeCell ref="U55:AA55"/>
    <mergeCell ref="U54:AA54"/>
    <mergeCell ref="U48:AA48"/>
    <mergeCell ref="U49:AA49"/>
    <mergeCell ref="U52:AA52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P44:R44"/>
    <mergeCell ref="P35:R35"/>
    <mergeCell ref="P46:R46"/>
    <mergeCell ref="U43:AA43"/>
    <mergeCell ref="U45:AA45"/>
    <mergeCell ref="U42:AA42"/>
    <mergeCell ref="U44:AA44"/>
    <mergeCell ref="P45:R45"/>
    <mergeCell ref="U62:AA62"/>
    <mergeCell ref="B44:D44"/>
    <mergeCell ref="B37:D37"/>
    <mergeCell ref="B35:D35"/>
    <mergeCell ref="P58:R58"/>
    <mergeCell ref="G58:M58"/>
    <mergeCell ref="G61:M61"/>
    <mergeCell ref="G60:M60"/>
    <mergeCell ref="G44:M44"/>
    <mergeCell ref="G42:M42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60:AA60"/>
    <mergeCell ref="U58:AA58"/>
    <mergeCell ref="U59:AA59"/>
    <mergeCell ref="U61:AA61"/>
    <mergeCell ref="P61:R61"/>
    <mergeCell ref="A44:A58"/>
    <mergeCell ref="B49:D49"/>
    <mergeCell ref="B58:D58"/>
    <mergeCell ref="P48:R48"/>
    <mergeCell ref="P47:R47"/>
    <mergeCell ref="G69:M69"/>
    <mergeCell ref="P60:R60"/>
    <mergeCell ref="G64:M64"/>
    <mergeCell ref="G75:M75"/>
    <mergeCell ref="G63:M63"/>
    <mergeCell ref="O75:R75"/>
    <mergeCell ref="G65:M65"/>
    <mergeCell ref="G62:M62"/>
    <mergeCell ref="G68:M68"/>
    <mergeCell ref="B74:D74"/>
    <mergeCell ref="B73:D73"/>
    <mergeCell ref="P62:R62"/>
    <mergeCell ref="G67:M67"/>
    <mergeCell ref="B63:D63"/>
    <mergeCell ref="B66:D66"/>
    <mergeCell ref="B71:D71"/>
    <mergeCell ref="G74:M74"/>
    <mergeCell ref="G73:M73"/>
    <mergeCell ref="B70:D70"/>
    <mergeCell ref="B39:D39"/>
    <mergeCell ref="B48:D48"/>
    <mergeCell ref="B50:D50"/>
    <mergeCell ref="B45:D45"/>
    <mergeCell ref="B46:D46"/>
    <mergeCell ref="B52:D52"/>
    <mergeCell ref="G56:M56"/>
    <mergeCell ref="G57:M57"/>
    <mergeCell ref="B54:D54"/>
    <mergeCell ref="B67:D67"/>
    <mergeCell ref="B64:D64"/>
    <mergeCell ref="G59:M59"/>
    <mergeCell ref="B55:D55"/>
    <mergeCell ref="B61:D61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2:M52"/>
    <mergeCell ref="U51:AA51"/>
    <mergeCell ref="U50:AA50"/>
    <mergeCell ref="G47:M47"/>
    <mergeCell ref="G48:M48"/>
    <mergeCell ref="G49:M49"/>
    <mergeCell ref="G50:M50"/>
    <mergeCell ref="G51:M51"/>
  </mergeCells>
  <conditionalFormatting sqref="F6:F75">
    <cfRule type="cellIs" priority="2" dxfId="20" operator="greaterThan" stopIfTrue="1">
      <formula>E6</formula>
    </cfRule>
  </conditionalFormatting>
  <conditionalFormatting sqref="T6:T75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70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1692</v>
      </c>
      <c r="B1" s="468"/>
      <c r="C1" s="468"/>
      <c r="D1" s="181" t="s">
        <v>704</v>
      </c>
      <c r="E1" s="181"/>
      <c r="F1" s="682" t="s">
        <v>1577</v>
      </c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1693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1694</v>
      </c>
      <c r="X4" s="651">
        <f>SUM(T20,T61)</f>
        <v>0</v>
      </c>
      <c r="Y4" s="588"/>
      <c r="Z4" s="588"/>
      <c r="AA4" s="7" t="s">
        <v>1695</v>
      </c>
    </row>
    <row r="5" spans="1:27" ht="12.75" customHeight="1">
      <c r="A5" s="27"/>
      <c r="B5" s="606" t="s">
        <v>1696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28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705</v>
      </c>
      <c r="B6" s="596" t="s">
        <v>1697</v>
      </c>
      <c r="C6" s="597"/>
      <c r="D6" s="598"/>
      <c r="E6" s="122">
        <v>330</v>
      </c>
      <c r="F6" s="144"/>
      <c r="G6" s="574" t="s">
        <v>706</v>
      </c>
      <c r="H6" s="575"/>
      <c r="I6" s="575"/>
      <c r="J6" s="575"/>
      <c r="K6" s="575"/>
      <c r="L6" s="575"/>
      <c r="M6" s="576"/>
      <c r="N6" s="180"/>
      <c r="O6" s="590" t="s">
        <v>965</v>
      </c>
      <c r="P6" s="780" t="s">
        <v>1325</v>
      </c>
      <c r="Q6" s="781"/>
      <c r="R6" s="782"/>
      <c r="S6" s="122">
        <v>450</v>
      </c>
      <c r="T6" s="144"/>
      <c r="U6" s="574" t="s">
        <v>1334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1699</v>
      </c>
      <c r="C7" s="572"/>
      <c r="D7" s="573"/>
      <c r="E7" s="109">
        <v>470</v>
      </c>
      <c r="F7" s="141"/>
      <c r="G7" s="568" t="s">
        <v>1036</v>
      </c>
      <c r="H7" s="569"/>
      <c r="I7" s="569"/>
      <c r="J7" s="569"/>
      <c r="K7" s="569"/>
      <c r="L7" s="569"/>
      <c r="M7" s="570"/>
      <c r="N7" s="180"/>
      <c r="O7" s="591"/>
      <c r="P7" s="777" t="s">
        <v>1326</v>
      </c>
      <c r="Q7" s="778"/>
      <c r="R7" s="779"/>
      <c r="S7" s="109">
        <v>870</v>
      </c>
      <c r="T7" s="141"/>
      <c r="U7" s="568" t="s">
        <v>1335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1701</v>
      </c>
      <c r="C8" s="572"/>
      <c r="D8" s="573"/>
      <c r="E8" s="109">
        <v>450</v>
      </c>
      <c r="F8" s="141"/>
      <c r="G8" s="568" t="s">
        <v>710</v>
      </c>
      <c r="H8" s="569"/>
      <c r="I8" s="569"/>
      <c r="J8" s="569"/>
      <c r="K8" s="569"/>
      <c r="L8" s="569"/>
      <c r="M8" s="570"/>
      <c r="N8" s="180"/>
      <c r="O8" s="591"/>
      <c r="P8" s="777" t="s">
        <v>1327</v>
      </c>
      <c r="Q8" s="778"/>
      <c r="R8" s="779"/>
      <c r="S8" s="109">
        <v>590</v>
      </c>
      <c r="T8" s="141"/>
      <c r="U8" s="568" t="s">
        <v>1336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711</v>
      </c>
      <c r="C9" s="572"/>
      <c r="D9" s="573"/>
      <c r="E9" s="109">
        <v>660</v>
      </c>
      <c r="F9" s="109"/>
      <c r="G9" s="568" t="s">
        <v>1035</v>
      </c>
      <c r="H9" s="569"/>
      <c r="I9" s="569"/>
      <c r="J9" s="569"/>
      <c r="K9" s="569"/>
      <c r="L9" s="569"/>
      <c r="M9" s="570"/>
      <c r="N9" s="180"/>
      <c r="O9" s="591"/>
      <c r="P9" s="777" t="s">
        <v>1331</v>
      </c>
      <c r="Q9" s="778"/>
      <c r="R9" s="779"/>
      <c r="S9" s="109">
        <v>420</v>
      </c>
      <c r="T9" s="109"/>
      <c r="U9" s="568" t="s">
        <v>1337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714</v>
      </c>
      <c r="C10" s="572"/>
      <c r="D10" s="573"/>
      <c r="E10" s="109">
        <v>400</v>
      </c>
      <c r="F10" s="109"/>
      <c r="G10" s="568" t="s">
        <v>715</v>
      </c>
      <c r="H10" s="569"/>
      <c r="I10" s="569"/>
      <c r="J10" s="569"/>
      <c r="K10" s="569"/>
      <c r="L10" s="569"/>
      <c r="M10" s="570"/>
      <c r="N10" s="180"/>
      <c r="O10" s="591"/>
      <c r="P10" s="777" t="s">
        <v>1332</v>
      </c>
      <c r="Q10" s="778"/>
      <c r="R10" s="779"/>
      <c r="S10" s="109">
        <v>490</v>
      </c>
      <c r="T10" s="109"/>
      <c r="U10" s="568" t="s">
        <v>1338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718</v>
      </c>
      <c r="C11" s="572"/>
      <c r="D11" s="573"/>
      <c r="E11" s="109">
        <v>340</v>
      </c>
      <c r="F11" s="109"/>
      <c r="G11" s="568" t="s">
        <v>719</v>
      </c>
      <c r="H11" s="569"/>
      <c r="I11" s="569"/>
      <c r="J11" s="569"/>
      <c r="K11" s="569"/>
      <c r="L11" s="569"/>
      <c r="M11" s="570"/>
      <c r="N11" s="180"/>
      <c r="O11" s="591"/>
      <c r="P11" s="777" t="s">
        <v>1333</v>
      </c>
      <c r="Q11" s="778"/>
      <c r="R11" s="779"/>
      <c r="S11" s="109">
        <v>370</v>
      </c>
      <c r="T11" s="109"/>
      <c r="U11" s="568" t="s">
        <v>1339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721</v>
      </c>
      <c r="C12" s="572"/>
      <c r="D12" s="573"/>
      <c r="E12" s="109">
        <v>430</v>
      </c>
      <c r="F12" s="109"/>
      <c r="G12" s="568" t="s">
        <v>1034</v>
      </c>
      <c r="H12" s="569"/>
      <c r="I12" s="569"/>
      <c r="J12" s="569"/>
      <c r="K12" s="569"/>
      <c r="L12" s="569"/>
      <c r="M12" s="570"/>
      <c r="N12" s="180"/>
      <c r="O12" s="591"/>
      <c r="P12" s="777" t="s">
        <v>1328</v>
      </c>
      <c r="Q12" s="778"/>
      <c r="R12" s="779"/>
      <c r="S12" s="109">
        <v>510</v>
      </c>
      <c r="T12" s="109"/>
      <c r="U12" s="568" t="s">
        <v>1340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29" t="s">
        <v>724</v>
      </c>
      <c r="C13" s="30"/>
      <c r="D13" s="31"/>
      <c r="E13" s="109">
        <v>490</v>
      </c>
      <c r="F13" s="109"/>
      <c r="G13" s="641" t="s">
        <v>725</v>
      </c>
      <c r="H13" s="642"/>
      <c r="I13" s="642"/>
      <c r="J13" s="642"/>
      <c r="K13" s="642"/>
      <c r="L13" s="642"/>
      <c r="M13" s="643"/>
      <c r="N13" s="180"/>
      <c r="O13" s="591"/>
      <c r="P13" s="777" t="s">
        <v>1329</v>
      </c>
      <c r="Q13" s="778"/>
      <c r="R13" s="779"/>
      <c r="S13" s="109">
        <v>550</v>
      </c>
      <c r="T13" s="109"/>
      <c r="U13" s="568" t="s">
        <v>1341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29" t="s">
        <v>726</v>
      </c>
      <c r="C14" s="30"/>
      <c r="D14" s="31"/>
      <c r="E14" s="109">
        <v>590</v>
      </c>
      <c r="F14" s="109"/>
      <c r="G14" s="641" t="s">
        <v>1033</v>
      </c>
      <c r="H14" s="642"/>
      <c r="I14" s="642"/>
      <c r="J14" s="642"/>
      <c r="K14" s="642"/>
      <c r="L14" s="642"/>
      <c r="M14" s="643"/>
      <c r="N14" s="180"/>
      <c r="O14" s="591"/>
      <c r="P14" s="777" t="s">
        <v>1330</v>
      </c>
      <c r="Q14" s="778"/>
      <c r="R14" s="779"/>
      <c r="S14" s="109">
        <v>470</v>
      </c>
      <c r="T14" s="109"/>
      <c r="U14" s="568" t="s">
        <v>1342</v>
      </c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29" t="s">
        <v>727</v>
      </c>
      <c r="C15" s="30"/>
      <c r="D15" s="31"/>
      <c r="E15" s="109">
        <v>560</v>
      </c>
      <c r="F15" s="109"/>
      <c r="G15" s="641" t="s">
        <v>728</v>
      </c>
      <c r="H15" s="642"/>
      <c r="I15" s="642"/>
      <c r="J15" s="642"/>
      <c r="K15" s="642"/>
      <c r="L15" s="642"/>
      <c r="M15" s="643"/>
      <c r="N15" s="180"/>
      <c r="O15" s="591"/>
      <c r="P15" s="584"/>
      <c r="Q15" s="585"/>
      <c r="R15" s="586"/>
      <c r="S15" s="110"/>
      <c r="T15" s="110"/>
      <c r="U15" s="748"/>
      <c r="V15" s="749"/>
      <c r="W15" s="749"/>
      <c r="X15" s="749"/>
      <c r="Y15" s="749"/>
      <c r="Z15" s="749"/>
      <c r="AA15" s="750"/>
    </row>
    <row r="16" spans="1:27" ht="12.75" customHeight="1">
      <c r="A16" s="591"/>
      <c r="B16" s="29" t="s">
        <v>730</v>
      </c>
      <c r="C16" s="30"/>
      <c r="D16" s="31"/>
      <c r="E16" s="109">
        <v>460</v>
      </c>
      <c r="F16" s="130"/>
      <c r="G16" s="641" t="s">
        <v>731</v>
      </c>
      <c r="H16" s="642"/>
      <c r="I16" s="642"/>
      <c r="J16" s="642"/>
      <c r="K16" s="642"/>
      <c r="L16" s="642"/>
      <c r="M16" s="643"/>
      <c r="N16" s="180"/>
      <c r="O16" s="592"/>
      <c r="P16" s="577" t="s">
        <v>32</v>
      </c>
      <c r="Q16" s="453"/>
      <c r="R16" s="644"/>
      <c r="S16" s="123">
        <f>SUM(S6:S15)</f>
        <v>4720</v>
      </c>
      <c r="T16" s="123">
        <f>SUM(T6:T15)</f>
        <v>0</v>
      </c>
      <c r="U16" s="587"/>
      <c r="V16" s="588"/>
      <c r="W16" s="588"/>
      <c r="X16" s="588"/>
      <c r="Y16" s="588"/>
      <c r="Z16" s="588"/>
      <c r="AA16" s="589"/>
    </row>
    <row r="17" spans="1:27" ht="12.75" customHeight="1">
      <c r="A17" s="591"/>
      <c r="B17" s="29" t="s">
        <v>732</v>
      </c>
      <c r="C17" s="30"/>
      <c r="D17" s="31"/>
      <c r="E17" s="109">
        <v>440</v>
      </c>
      <c r="F17" s="109"/>
      <c r="G17" s="641" t="s">
        <v>733</v>
      </c>
      <c r="H17" s="642"/>
      <c r="I17" s="642"/>
      <c r="J17" s="642"/>
      <c r="K17" s="642"/>
      <c r="L17" s="642"/>
      <c r="M17" s="643"/>
      <c r="N17" s="180"/>
      <c r="O17" s="101"/>
      <c r="P17" s="38"/>
      <c r="Q17" s="38"/>
      <c r="R17" s="38"/>
      <c r="S17" s="60"/>
      <c r="T17" s="102"/>
      <c r="U17" s="99"/>
      <c r="V17" s="99"/>
      <c r="W17" s="99"/>
      <c r="X17" s="99"/>
      <c r="Y17" s="99"/>
      <c r="Z17" s="99"/>
      <c r="AA17" s="99"/>
    </row>
    <row r="18" spans="1:27" ht="12.75" customHeight="1">
      <c r="A18" s="591"/>
      <c r="B18" s="571" t="s">
        <v>734</v>
      </c>
      <c r="C18" s="572"/>
      <c r="D18" s="573"/>
      <c r="E18" s="109">
        <v>430</v>
      </c>
      <c r="F18" s="109"/>
      <c r="G18" s="568" t="s">
        <v>735</v>
      </c>
      <c r="H18" s="569"/>
      <c r="I18" s="569"/>
      <c r="J18" s="569"/>
      <c r="K18" s="569"/>
      <c r="L18" s="569"/>
      <c r="M18" s="570"/>
      <c r="N18" s="180"/>
      <c r="O18" s="645" t="s">
        <v>801</v>
      </c>
      <c r="P18" s="646"/>
      <c r="Q18" s="646"/>
      <c r="R18" s="647"/>
      <c r="S18" s="134">
        <f>E22+E42+E59+S16</f>
        <v>24250</v>
      </c>
      <c r="T18" s="131">
        <f>F22+F42+F59+T16</f>
        <v>0</v>
      </c>
      <c r="U18" s="38"/>
      <c r="V18" s="38"/>
      <c r="W18" s="38"/>
      <c r="X18" s="38"/>
      <c r="Y18" s="38"/>
      <c r="Z18" s="38"/>
      <c r="AA18" s="38"/>
    </row>
    <row r="19" spans="1:27" ht="12.75" customHeight="1">
      <c r="A19" s="591"/>
      <c r="B19" s="571" t="s">
        <v>736</v>
      </c>
      <c r="C19" s="572"/>
      <c r="D19" s="573"/>
      <c r="E19" s="109">
        <v>410</v>
      </c>
      <c r="F19" s="109"/>
      <c r="G19" s="568" t="s">
        <v>1031</v>
      </c>
      <c r="H19" s="569"/>
      <c r="I19" s="569"/>
      <c r="J19" s="569"/>
      <c r="K19" s="569"/>
      <c r="L19" s="569"/>
      <c r="M19" s="570"/>
      <c r="N19" s="180"/>
      <c r="T19" s="71"/>
      <c r="U19" s="38"/>
      <c r="V19" s="38"/>
      <c r="W19" s="38"/>
      <c r="X19" s="38"/>
      <c r="Y19" s="38"/>
      <c r="Z19" s="38"/>
      <c r="AA19" s="38"/>
    </row>
    <row r="20" spans="1:27" ht="12.75" customHeight="1">
      <c r="A20" s="591"/>
      <c r="B20" s="571"/>
      <c r="C20" s="572"/>
      <c r="D20" s="573"/>
      <c r="E20" s="109"/>
      <c r="F20" s="109"/>
      <c r="G20" s="568"/>
      <c r="H20" s="569"/>
      <c r="I20" s="569"/>
      <c r="J20" s="569"/>
      <c r="K20" s="569"/>
      <c r="L20" s="569"/>
      <c r="M20" s="570"/>
      <c r="N20" s="180"/>
      <c r="O20" s="645" t="s">
        <v>803</v>
      </c>
      <c r="P20" s="646"/>
      <c r="Q20" s="646"/>
      <c r="R20" s="647"/>
      <c r="S20" s="134">
        <f>'八幡西区①'!S75+S18</f>
        <v>81100</v>
      </c>
      <c r="T20" s="131">
        <f>'八幡西区①'!T75+T18</f>
        <v>0</v>
      </c>
      <c r="U20" s="38"/>
      <c r="V20" s="38"/>
      <c r="W20" s="38"/>
      <c r="X20" s="38"/>
      <c r="Y20" s="38"/>
      <c r="Z20" s="38"/>
      <c r="AA20" s="38"/>
    </row>
    <row r="21" spans="1:27" ht="12.75" customHeight="1">
      <c r="A21" s="591"/>
      <c r="B21" s="185"/>
      <c r="C21" s="186"/>
      <c r="D21" s="187"/>
      <c r="E21" s="110"/>
      <c r="F21" s="110"/>
      <c r="G21" s="578"/>
      <c r="H21" s="579"/>
      <c r="I21" s="579"/>
      <c r="J21" s="579"/>
      <c r="K21" s="579"/>
      <c r="L21" s="579"/>
      <c r="M21" s="580"/>
      <c r="N21" s="180"/>
      <c r="O21" s="101"/>
      <c r="P21" s="104"/>
      <c r="Q21" s="104"/>
      <c r="R21" s="104"/>
      <c r="S21" s="60"/>
      <c r="T21" s="115"/>
      <c r="U21" s="38"/>
      <c r="V21" s="38"/>
      <c r="W21" s="38"/>
      <c r="X21" s="38"/>
      <c r="Y21" s="38"/>
      <c r="Z21" s="38"/>
      <c r="AA21" s="38"/>
    </row>
    <row r="22" spans="1:27" ht="12.75" customHeight="1">
      <c r="A22" s="592"/>
      <c r="B22" s="577" t="s">
        <v>32</v>
      </c>
      <c r="C22" s="453"/>
      <c r="D22" s="644"/>
      <c r="E22" s="132">
        <f>SUM(E6:E21)</f>
        <v>6460</v>
      </c>
      <c r="F22" s="132">
        <f>SUM(F6:F21)</f>
        <v>0</v>
      </c>
      <c r="G22" s="587"/>
      <c r="H22" s="588"/>
      <c r="I22" s="588"/>
      <c r="J22" s="588"/>
      <c r="K22" s="588"/>
      <c r="L22" s="588"/>
      <c r="M22" s="589"/>
      <c r="N22" s="180"/>
      <c r="O22" s="28"/>
      <c r="P22" s="606" t="s">
        <v>1365</v>
      </c>
      <c r="Q22" s="607"/>
      <c r="R22" s="607"/>
      <c r="S22" s="142" t="s">
        <v>23</v>
      </c>
      <c r="T22" s="140" t="s">
        <v>24</v>
      </c>
      <c r="U22" s="607" t="s">
        <v>837</v>
      </c>
      <c r="V22" s="607"/>
      <c r="W22" s="607"/>
      <c r="X22" s="607"/>
      <c r="Y22" s="607"/>
      <c r="Z22" s="607"/>
      <c r="AA22" s="618"/>
    </row>
    <row r="23" spans="1:27" ht="12.75" customHeight="1">
      <c r="A23" s="590" t="s">
        <v>8</v>
      </c>
      <c r="B23" s="596" t="s">
        <v>1707</v>
      </c>
      <c r="C23" s="597"/>
      <c r="D23" s="598"/>
      <c r="E23" s="122">
        <v>560</v>
      </c>
      <c r="F23" s="122"/>
      <c r="G23" s="574" t="s">
        <v>1032</v>
      </c>
      <c r="H23" s="575"/>
      <c r="I23" s="575"/>
      <c r="J23" s="575"/>
      <c r="K23" s="575"/>
      <c r="L23" s="575"/>
      <c r="M23" s="576"/>
      <c r="N23" s="180"/>
      <c r="O23" s="590" t="s">
        <v>707</v>
      </c>
      <c r="P23" s="780" t="s">
        <v>1698</v>
      </c>
      <c r="Q23" s="781"/>
      <c r="R23" s="782"/>
      <c r="S23" s="122">
        <v>500</v>
      </c>
      <c r="T23" s="122"/>
      <c r="U23" s="574" t="s">
        <v>708</v>
      </c>
      <c r="V23" s="575"/>
      <c r="W23" s="575"/>
      <c r="X23" s="575"/>
      <c r="Y23" s="575"/>
      <c r="Z23" s="575"/>
      <c r="AA23" s="576"/>
    </row>
    <row r="24" spans="1:27" ht="12.75" customHeight="1">
      <c r="A24" s="591"/>
      <c r="B24" s="571" t="s">
        <v>1709</v>
      </c>
      <c r="C24" s="572"/>
      <c r="D24" s="573"/>
      <c r="E24" s="109">
        <v>410</v>
      </c>
      <c r="F24" s="109"/>
      <c r="G24" s="568" t="s">
        <v>738</v>
      </c>
      <c r="H24" s="569"/>
      <c r="I24" s="569"/>
      <c r="J24" s="569"/>
      <c r="K24" s="569"/>
      <c r="L24" s="569"/>
      <c r="M24" s="570"/>
      <c r="N24" s="180"/>
      <c r="O24" s="591"/>
      <c r="P24" s="777" t="s">
        <v>1700</v>
      </c>
      <c r="Q24" s="778"/>
      <c r="R24" s="779"/>
      <c r="S24" s="109">
        <v>260</v>
      </c>
      <c r="T24" s="109"/>
      <c r="U24" s="568" t="s">
        <v>709</v>
      </c>
      <c r="V24" s="569"/>
      <c r="W24" s="569"/>
      <c r="X24" s="569"/>
      <c r="Y24" s="569"/>
      <c r="Z24" s="569"/>
      <c r="AA24" s="570"/>
    </row>
    <row r="25" spans="1:27" ht="12.75" customHeight="1">
      <c r="A25" s="591"/>
      <c r="B25" s="571" t="s">
        <v>1711</v>
      </c>
      <c r="C25" s="572"/>
      <c r="D25" s="573"/>
      <c r="E25" s="109">
        <v>430</v>
      </c>
      <c r="F25" s="109"/>
      <c r="G25" s="568" t="s">
        <v>739</v>
      </c>
      <c r="H25" s="569"/>
      <c r="I25" s="569"/>
      <c r="J25" s="569"/>
      <c r="K25" s="569"/>
      <c r="L25" s="569"/>
      <c r="M25" s="570"/>
      <c r="N25" s="180"/>
      <c r="O25" s="591"/>
      <c r="P25" s="777" t="s">
        <v>1702</v>
      </c>
      <c r="Q25" s="778"/>
      <c r="R25" s="779"/>
      <c r="S25" s="109">
        <v>230</v>
      </c>
      <c r="T25" s="109"/>
      <c r="U25" s="568" t="s">
        <v>1045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740</v>
      </c>
      <c r="C26" s="572"/>
      <c r="D26" s="573"/>
      <c r="E26" s="109">
        <v>380</v>
      </c>
      <c r="F26" s="109"/>
      <c r="G26" s="568" t="s">
        <v>741</v>
      </c>
      <c r="H26" s="569"/>
      <c r="I26" s="569"/>
      <c r="J26" s="569"/>
      <c r="K26" s="569"/>
      <c r="L26" s="569"/>
      <c r="M26" s="570"/>
      <c r="N26" s="180"/>
      <c r="O26" s="591"/>
      <c r="P26" s="777" t="s">
        <v>712</v>
      </c>
      <c r="Q26" s="778"/>
      <c r="R26" s="779"/>
      <c r="S26" s="109">
        <v>300</v>
      </c>
      <c r="T26" s="109"/>
      <c r="U26" s="568" t="s">
        <v>713</v>
      </c>
      <c r="V26" s="569"/>
      <c r="W26" s="569"/>
      <c r="X26" s="569"/>
      <c r="Y26" s="569"/>
      <c r="Z26" s="569"/>
      <c r="AA26" s="570"/>
    </row>
    <row r="27" spans="1:27" ht="12.75" customHeight="1">
      <c r="A27" s="591"/>
      <c r="B27" s="571" t="s">
        <v>743</v>
      </c>
      <c r="C27" s="572"/>
      <c r="D27" s="573"/>
      <c r="E27" s="109">
        <v>340</v>
      </c>
      <c r="F27" s="109"/>
      <c r="G27" s="568" t="s">
        <v>744</v>
      </c>
      <c r="H27" s="569"/>
      <c r="I27" s="569"/>
      <c r="J27" s="569"/>
      <c r="K27" s="569"/>
      <c r="L27" s="569"/>
      <c r="M27" s="570"/>
      <c r="N27" s="180"/>
      <c r="O27" s="591"/>
      <c r="P27" s="777" t="s">
        <v>716</v>
      </c>
      <c r="Q27" s="778"/>
      <c r="R27" s="779"/>
      <c r="S27" s="109">
        <v>180</v>
      </c>
      <c r="T27" s="109"/>
      <c r="U27" s="568" t="s">
        <v>717</v>
      </c>
      <c r="V27" s="569"/>
      <c r="W27" s="569"/>
      <c r="X27" s="569"/>
      <c r="Y27" s="569"/>
      <c r="Z27" s="569"/>
      <c r="AA27" s="570"/>
    </row>
    <row r="28" spans="1:27" ht="12.75" customHeight="1">
      <c r="A28" s="591"/>
      <c r="B28" s="571" t="s">
        <v>746</v>
      </c>
      <c r="C28" s="572"/>
      <c r="D28" s="573"/>
      <c r="E28" s="109">
        <v>600</v>
      </c>
      <c r="F28" s="109"/>
      <c r="G28" s="568" t="s">
        <v>1037</v>
      </c>
      <c r="H28" s="569"/>
      <c r="I28" s="569"/>
      <c r="J28" s="569"/>
      <c r="K28" s="569"/>
      <c r="L28" s="569"/>
      <c r="M28" s="570"/>
      <c r="N28" s="180"/>
      <c r="O28" s="591"/>
      <c r="P28" s="777" t="s">
        <v>720</v>
      </c>
      <c r="Q28" s="778"/>
      <c r="R28" s="779"/>
      <c r="S28" s="109">
        <v>360</v>
      </c>
      <c r="T28" s="109"/>
      <c r="U28" s="568" t="s">
        <v>1046</v>
      </c>
      <c r="V28" s="569"/>
      <c r="W28" s="569"/>
      <c r="X28" s="569"/>
      <c r="Y28" s="569"/>
      <c r="Z28" s="569"/>
      <c r="AA28" s="570"/>
    </row>
    <row r="29" spans="1:27" ht="12.75" customHeight="1">
      <c r="A29" s="591"/>
      <c r="B29" s="571" t="s">
        <v>748</v>
      </c>
      <c r="C29" s="572"/>
      <c r="D29" s="573"/>
      <c r="E29" s="109">
        <v>410</v>
      </c>
      <c r="F29" s="109"/>
      <c r="G29" s="568" t="s">
        <v>749</v>
      </c>
      <c r="H29" s="569"/>
      <c r="I29" s="569"/>
      <c r="J29" s="569"/>
      <c r="K29" s="569"/>
      <c r="L29" s="569"/>
      <c r="M29" s="570"/>
      <c r="N29" s="180"/>
      <c r="O29" s="591"/>
      <c r="P29" s="777" t="s">
        <v>722</v>
      </c>
      <c r="Q29" s="778"/>
      <c r="R29" s="779"/>
      <c r="S29" s="109">
        <v>840</v>
      </c>
      <c r="T29" s="109"/>
      <c r="U29" s="568" t="s">
        <v>723</v>
      </c>
      <c r="V29" s="569"/>
      <c r="W29" s="569"/>
      <c r="X29" s="569"/>
      <c r="Y29" s="569"/>
      <c r="Z29" s="569"/>
      <c r="AA29" s="570"/>
    </row>
    <row r="30" spans="1:27" ht="12.75" customHeight="1">
      <c r="A30" s="591"/>
      <c r="B30" s="571" t="s">
        <v>751</v>
      </c>
      <c r="C30" s="572"/>
      <c r="D30" s="573"/>
      <c r="E30" s="109">
        <v>390</v>
      </c>
      <c r="F30" s="109"/>
      <c r="G30" s="568" t="s">
        <v>1038</v>
      </c>
      <c r="H30" s="569"/>
      <c r="I30" s="569"/>
      <c r="J30" s="569"/>
      <c r="K30" s="569"/>
      <c r="L30" s="569"/>
      <c r="M30" s="570"/>
      <c r="N30" s="180"/>
      <c r="O30" s="591"/>
      <c r="P30" s="571" t="s">
        <v>925</v>
      </c>
      <c r="Q30" s="572"/>
      <c r="R30" s="573"/>
      <c r="S30" s="109">
        <v>300</v>
      </c>
      <c r="T30" s="109"/>
      <c r="U30" s="641" t="s">
        <v>1047</v>
      </c>
      <c r="V30" s="642"/>
      <c r="W30" s="642"/>
      <c r="X30" s="642"/>
      <c r="Y30" s="642"/>
      <c r="Z30" s="642"/>
      <c r="AA30" s="643"/>
    </row>
    <row r="31" spans="1:27" ht="12.75" customHeight="1">
      <c r="A31" s="591"/>
      <c r="B31" s="571" t="s">
        <v>753</v>
      </c>
      <c r="C31" s="572"/>
      <c r="D31" s="573"/>
      <c r="E31" s="109">
        <v>470</v>
      </c>
      <c r="F31" s="109"/>
      <c r="G31" s="568" t="s">
        <v>1039</v>
      </c>
      <c r="H31" s="569"/>
      <c r="I31" s="569"/>
      <c r="J31" s="569"/>
      <c r="K31" s="569"/>
      <c r="L31" s="569"/>
      <c r="M31" s="570"/>
      <c r="N31" s="180"/>
      <c r="O31" s="591"/>
      <c r="P31" s="571" t="s">
        <v>926</v>
      </c>
      <c r="Q31" s="572"/>
      <c r="R31" s="573"/>
      <c r="S31" s="109">
        <v>310</v>
      </c>
      <c r="T31" s="109"/>
      <c r="U31" s="641" t="s">
        <v>1048</v>
      </c>
      <c r="V31" s="642"/>
      <c r="W31" s="642"/>
      <c r="X31" s="642"/>
      <c r="Y31" s="642"/>
      <c r="Z31" s="642"/>
      <c r="AA31" s="643"/>
    </row>
    <row r="32" spans="1:27" ht="12.75" customHeight="1">
      <c r="A32" s="591"/>
      <c r="B32" s="571" t="s">
        <v>755</v>
      </c>
      <c r="C32" s="572"/>
      <c r="D32" s="573"/>
      <c r="E32" s="109">
        <v>480</v>
      </c>
      <c r="F32" s="109"/>
      <c r="G32" s="568" t="s">
        <v>1040</v>
      </c>
      <c r="H32" s="569"/>
      <c r="I32" s="569"/>
      <c r="J32" s="569"/>
      <c r="K32" s="569"/>
      <c r="L32" s="569"/>
      <c r="M32" s="570"/>
      <c r="N32" s="180"/>
      <c r="O32" s="591"/>
      <c r="P32" s="571" t="s">
        <v>927</v>
      </c>
      <c r="Q32" s="572"/>
      <c r="R32" s="573"/>
      <c r="S32" s="110">
        <v>290</v>
      </c>
      <c r="T32" s="110"/>
      <c r="U32" s="748" t="s">
        <v>1049</v>
      </c>
      <c r="V32" s="749"/>
      <c r="W32" s="749"/>
      <c r="X32" s="749"/>
      <c r="Y32" s="749"/>
      <c r="Z32" s="749"/>
      <c r="AA32" s="750"/>
    </row>
    <row r="33" spans="1:27" ht="12.75" customHeight="1">
      <c r="A33" s="591"/>
      <c r="B33" s="571" t="s">
        <v>757</v>
      </c>
      <c r="C33" s="572"/>
      <c r="D33" s="573"/>
      <c r="E33" s="109">
        <v>440</v>
      </c>
      <c r="F33" s="109"/>
      <c r="G33" s="641" t="s">
        <v>758</v>
      </c>
      <c r="H33" s="642"/>
      <c r="I33" s="642"/>
      <c r="J33" s="642"/>
      <c r="K33" s="642"/>
      <c r="L33" s="642"/>
      <c r="M33" s="643"/>
      <c r="N33" s="180"/>
      <c r="O33" s="592"/>
      <c r="P33" s="577" t="s">
        <v>32</v>
      </c>
      <c r="Q33" s="453"/>
      <c r="R33" s="644"/>
      <c r="S33" s="123">
        <f>SUM(S23:S32)</f>
        <v>3570</v>
      </c>
      <c r="T33" s="123">
        <f>SUM(T23:T32)</f>
        <v>0</v>
      </c>
      <c r="U33" s="587"/>
      <c r="V33" s="588"/>
      <c r="W33" s="588"/>
      <c r="X33" s="588"/>
      <c r="Y33" s="588"/>
      <c r="Z33" s="588"/>
      <c r="AA33" s="589"/>
    </row>
    <row r="34" spans="1:27" ht="12.75" customHeight="1">
      <c r="A34" s="591"/>
      <c r="B34" s="571" t="s">
        <v>760</v>
      </c>
      <c r="C34" s="572"/>
      <c r="D34" s="573"/>
      <c r="E34" s="109">
        <v>290</v>
      </c>
      <c r="F34" s="109"/>
      <c r="G34" s="568" t="s">
        <v>761</v>
      </c>
      <c r="H34" s="569"/>
      <c r="I34" s="569"/>
      <c r="J34" s="569"/>
      <c r="K34" s="569"/>
      <c r="L34" s="569"/>
      <c r="M34" s="570"/>
      <c r="N34" s="180"/>
      <c r="O34" s="590" t="s">
        <v>729</v>
      </c>
      <c r="P34" s="596" t="s">
        <v>1703</v>
      </c>
      <c r="Q34" s="597"/>
      <c r="R34" s="598"/>
      <c r="S34" s="122">
        <v>410</v>
      </c>
      <c r="T34" s="122"/>
      <c r="U34" s="599" t="s">
        <v>1050</v>
      </c>
      <c r="V34" s="600"/>
      <c r="W34" s="600"/>
      <c r="X34" s="600"/>
      <c r="Y34" s="600"/>
      <c r="Z34" s="600"/>
      <c r="AA34" s="601"/>
    </row>
    <row r="35" spans="1:27" ht="12.75" customHeight="1">
      <c r="A35" s="591"/>
      <c r="B35" s="670" t="s">
        <v>762</v>
      </c>
      <c r="C35" s="671"/>
      <c r="D35" s="672"/>
      <c r="E35" s="109">
        <v>760</v>
      </c>
      <c r="F35" s="109"/>
      <c r="G35" s="673" t="s">
        <v>763</v>
      </c>
      <c r="H35" s="674"/>
      <c r="I35" s="674"/>
      <c r="J35" s="674"/>
      <c r="K35" s="674"/>
      <c r="L35" s="674"/>
      <c r="M35" s="675"/>
      <c r="N35" s="180"/>
      <c r="O35" s="591"/>
      <c r="P35" s="571" t="s">
        <v>1704</v>
      </c>
      <c r="Q35" s="572"/>
      <c r="R35" s="573"/>
      <c r="S35" s="109">
        <v>490</v>
      </c>
      <c r="T35" s="109"/>
      <c r="U35" s="568" t="s">
        <v>1051</v>
      </c>
      <c r="V35" s="569"/>
      <c r="W35" s="569"/>
      <c r="X35" s="569"/>
      <c r="Y35" s="569"/>
      <c r="Z35" s="569"/>
      <c r="AA35" s="570"/>
    </row>
    <row r="36" spans="1:27" ht="12.75" customHeight="1">
      <c r="A36" s="591"/>
      <c r="B36" s="571" t="s">
        <v>923</v>
      </c>
      <c r="C36" s="572"/>
      <c r="D36" s="573"/>
      <c r="E36" s="109">
        <v>360</v>
      </c>
      <c r="F36" s="109"/>
      <c r="G36" s="641" t="s">
        <v>1041</v>
      </c>
      <c r="H36" s="642"/>
      <c r="I36" s="642"/>
      <c r="J36" s="642"/>
      <c r="K36" s="642"/>
      <c r="L36" s="642"/>
      <c r="M36" s="643"/>
      <c r="N36" s="180"/>
      <c r="O36" s="591"/>
      <c r="P36" s="571" t="s">
        <v>1705</v>
      </c>
      <c r="Q36" s="572"/>
      <c r="R36" s="573"/>
      <c r="S36" s="109">
        <v>420</v>
      </c>
      <c r="T36" s="109"/>
      <c r="U36" s="568" t="s">
        <v>1052</v>
      </c>
      <c r="V36" s="569"/>
      <c r="W36" s="569"/>
      <c r="X36" s="569"/>
      <c r="Y36" s="569"/>
      <c r="Z36" s="569"/>
      <c r="AA36" s="570"/>
    </row>
    <row r="37" spans="1:27" ht="12.75" customHeight="1">
      <c r="A37" s="591"/>
      <c r="B37" s="670" t="s">
        <v>924</v>
      </c>
      <c r="C37" s="671"/>
      <c r="D37" s="672"/>
      <c r="E37" s="109">
        <v>490</v>
      </c>
      <c r="F37" s="109"/>
      <c r="G37" s="786" t="s">
        <v>1042</v>
      </c>
      <c r="H37" s="787"/>
      <c r="I37" s="787"/>
      <c r="J37" s="787"/>
      <c r="K37" s="787"/>
      <c r="L37" s="787"/>
      <c r="M37" s="788"/>
      <c r="N37" s="180"/>
      <c r="O37" s="591"/>
      <c r="P37" s="571" t="s">
        <v>1706</v>
      </c>
      <c r="Q37" s="572"/>
      <c r="R37" s="573"/>
      <c r="S37" s="109">
        <v>200</v>
      </c>
      <c r="T37" s="109"/>
      <c r="U37" s="568" t="s">
        <v>1053</v>
      </c>
      <c r="V37" s="569"/>
      <c r="W37" s="569"/>
      <c r="X37" s="569"/>
      <c r="Y37" s="569"/>
      <c r="Z37" s="569"/>
      <c r="AA37" s="570"/>
    </row>
    <row r="38" spans="1:27" ht="12.75" customHeight="1">
      <c r="A38" s="591"/>
      <c r="B38" s="571"/>
      <c r="C38" s="572"/>
      <c r="D38" s="573"/>
      <c r="E38" s="109"/>
      <c r="F38" s="109"/>
      <c r="G38" s="568"/>
      <c r="H38" s="569"/>
      <c r="I38" s="569"/>
      <c r="J38" s="569"/>
      <c r="K38" s="569"/>
      <c r="L38" s="569"/>
      <c r="M38" s="570"/>
      <c r="N38" s="180"/>
      <c r="O38" s="591"/>
      <c r="P38" s="584"/>
      <c r="Q38" s="585"/>
      <c r="R38" s="586"/>
      <c r="S38" s="110"/>
      <c r="T38" s="110"/>
      <c r="U38" s="578"/>
      <c r="V38" s="579"/>
      <c r="W38" s="579"/>
      <c r="X38" s="579"/>
      <c r="Y38" s="579"/>
      <c r="Z38" s="579"/>
      <c r="AA38" s="580"/>
    </row>
    <row r="39" spans="1:27" ht="12.75" customHeight="1">
      <c r="A39" s="591"/>
      <c r="B39" s="86"/>
      <c r="C39" s="47"/>
      <c r="D39" s="48"/>
      <c r="E39" s="109"/>
      <c r="F39" s="109"/>
      <c r="G39" s="783"/>
      <c r="H39" s="784"/>
      <c r="I39" s="784"/>
      <c r="J39" s="784"/>
      <c r="K39" s="784"/>
      <c r="L39" s="784"/>
      <c r="M39" s="785"/>
      <c r="N39" s="180"/>
      <c r="O39" s="592"/>
      <c r="P39" s="577" t="s">
        <v>32</v>
      </c>
      <c r="Q39" s="453"/>
      <c r="R39" s="454"/>
      <c r="S39" s="123">
        <f>SUM(S34:S38)</f>
        <v>1520</v>
      </c>
      <c r="T39" s="123">
        <f>SUM(T34:T38)</f>
        <v>0</v>
      </c>
      <c r="U39" s="587"/>
      <c r="V39" s="588"/>
      <c r="W39" s="588"/>
      <c r="X39" s="588"/>
      <c r="Y39" s="588"/>
      <c r="Z39" s="588"/>
      <c r="AA39" s="589"/>
    </row>
    <row r="40" spans="1:27" ht="12.75" customHeight="1">
      <c r="A40" s="591"/>
      <c r="B40" s="571"/>
      <c r="C40" s="572"/>
      <c r="D40" s="573"/>
      <c r="E40" s="109"/>
      <c r="F40" s="109"/>
      <c r="G40" s="641"/>
      <c r="H40" s="642"/>
      <c r="I40" s="642"/>
      <c r="J40" s="642"/>
      <c r="K40" s="642"/>
      <c r="L40" s="642"/>
      <c r="M40" s="643"/>
      <c r="N40" s="180"/>
      <c r="O40" s="590" t="s">
        <v>737</v>
      </c>
      <c r="P40" s="596" t="s">
        <v>1708</v>
      </c>
      <c r="Q40" s="597"/>
      <c r="R40" s="598"/>
      <c r="S40" s="122">
        <v>430</v>
      </c>
      <c r="T40" s="122"/>
      <c r="U40" s="574" t="s">
        <v>1054</v>
      </c>
      <c r="V40" s="575"/>
      <c r="W40" s="575"/>
      <c r="X40" s="575"/>
      <c r="Y40" s="575"/>
      <c r="Z40" s="575"/>
      <c r="AA40" s="576"/>
    </row>
    <row r="41" spans="1:27" ht="12.75" customHeight="1">
      <c r="A41" s="591"/>
      <c r="B41" s="584"/>
      <c r="C41" s="585"/>
      <c r="D41" s="586"/>
      <c r="E41" s="110"/>
      <c r="F41" s="110"/>
      <c r="G41" s="748"/>
      <c r="H41" s="749"/>
      <c r="I41" s="749"/>
      <c r="J41" s="749"/>
      <c r="K41" s="749"/>
      <c r="L41" s="749"/>
      <c r="M41" s="750"/>
      <c r="N41" s="180"/>
      <c r="O41" s="591"/>
      <c r="P41" s="571" t="s">
        <v>1710</v>
      </c>
      <c r="Q41" s="572"/>
      <c r="R41" s="573"/>
      <c r="S41" s="109">
        <v>440</v>
      </c>
      <c r="T41" s="109"/>
      <c r="U41" s="568" t="s">
        <v>1055</v>
      </c>
      <c r="V41" s="569"/>
      <c r="W41" s="569"/>
      <c r="X41" s="569"/>
      <c r="Y41" s="569"/>
      <c r="Z41" s="569"/>
      <c r="AA41" s="570"/>
    </row>
    <row r="42" spans="1:27" ht="12.75" customHeight="1">
      <c r="A42" s="592"/>
      <c r="B42" s="577" t="s">
        <v>32</v>
      </c>
      <c r="C42" s="453"/>
      <c r="D42" s="454"/>
      <c r="E42" s="123">
        <f>SUM(E23:E41)</f>
        <v>6810</v>
      </c>
      <c r="F42" s="123">
        <f>SUM(F23:F41)</f>
        <v>0</v>
      </c>
      <c r="G42" s="587"/>
      <c r="H42" s="588"/>
      <c r="I42" s="588"/>
      <c r="J42" s="588"/>
      <c r="K42" s="588"/>
      <c r="L42" s="588"/>
      <c r="M42" s="589"/>
      <c r="N42" s="180"/>
      <c r="O42" s="591"/>
      <c r="P42" s="571" t="s">
        <v>1712</v>
      </c>
      <c r="Q42" s="572"/>
      <c r="R42" s="573"/>
      <c r="S42" s="109">
        <v>380</v>
      </c>
      <c r="T42" s="109"/>
      <c r="U42" s="568" t="s">
        <v>1056</v>
      </c>
      <c r="V42" s="569"/>
      <c r="W42" s="569"/>
      <c r="X42" s="569"/>
      <c r="Y42" s="569"/>
      <c r="Z42" s="569"/>
      <c r="AA42" s="570"/>
    </row>
    <row r="43" spans="1:27" ht="12.75" customHeight="1">
      <c r="A43" s="188" t="s">
        <v>765</v>
      </c>
      <c r="B43" s="571" t="s">
        <v>766</v>
      </c>
      <c r="C43" s="572"/>
      <c r="D43" s="573"/>
      <c r="E43" s="122">
        <v>400</v>
      </c>
      <c r="F43" s="122"/>
      <c r="G43" s="574" t="s">
        <v>1043</v>
      </c>
      <c r="H43" s="575"/>
      <c r="I43" s="575"/>
      <c r="J43" s="575"/>
      <c r="K43" s="575"/>
      <c r="L43" s="575"/>
      <c r="M43" s="576"/>
      <c r="N43" s="180"/>
      <c r="O43" s="591"/>
      <c r="P43" s="571" t="s">
        <v>742</v>
      </c>
      <c r="Q43" s="572"/>
      <c r="R43" s="573"/>
      <c r="S43" s="130">
        <v>570</v>
      </c>
      <c r="T43" s="109"/>
      <c r="U43" s="568" t="s">
        <v>1057</v>
      </c>
      <c r="V43" s="569"/>
      <c r="W43" s="569"/>
      <c r="X43" s="569"/>
      <c r="Y43" s="569"/>
      <c r="Z43" s="569"/>
      <c r="AA43" s="570"/>
    </row>
    <row r="44" spans="1:27" ht="12.75" customHeight="1">
      <c r="A44" s="189"/>
      <c r="B44" s="571" t="s">
        <v>767</v>
      </c>
      <c r="C44" s="572"/>
      <c r="D44" s="573"/>
      <c r="E44" s="109">
        <v>590</v>
      </c>
      <c r="F44" s="109"/>
      <c r="G44" s="568" t="s">
        <v>768</v>
      </c>
      <c r="H44" s="569"/>
      <c r="I44" s="569"/>
      <c r="J44" s="569"/>
      <c r="K44" s="569"/>
      <c r="L44" s="569"/>
      <c r="M44" s="570"/>
      <c r="N44" s="180"/>
      <c r="O44" s="591"/>
      <c r="P44" s="571" t="s">
        <v>745</v>
      </c>
      <c r="Q44" s="572"/>
      <c r="R44" s="573"/>
      <c r="S44" s="130">
        <v>540</v>
      </c>
      <c r="T44" s="109"/>
      <c r="U44" s="568" t="s">
        <v>1058</v>
      </c>
      <c r="V44" s="569"/>
      <c r="W44" s="569"/>
      <c r="X44" s="569"/>
      <c r="Y44" s="569"/>
      <c r="Z44" s="569"/>
      <c r="AA44" s="570"/>
    </row>
    <row r="45" spans="1:27" ht="12.75" customHeight="1">
      <c r="A45" s="189"/>
      <c r="B45" s="571" t="s">
        <v>1713</v>
      </c>
      <c r="C45" s="572"/>
      <c r="D45" s="573"/>
      <c r="E45" s="109">
        <v>500</v>
      </c>
      <c r="F45" s="109"/>
      <c r="G45" s="568" t="s">
        <v>1044</v>
      </c>
      <c r="H45" s="569"/>
      <c r="I45" s="569"/>
      <c r="J45" s="569"/>
      <c r="K45" s="569"/>
      <c r="L45" s="569"/>
      <c r="M45" s="570"/>
      <c r="N45" s="180"/>
      <c r="O45" s="591"/>
      <c r="P45" s="571" t="s">
        <v>747</v>
      </c>
      <c r="Q45" s="572"/>
      <c r="R45" s="573"/>
      <c r="S45" s="109">
        <v>340</v>
      </c>
      <c r="T45" s="109"/>
      <c r="U45" s="568" t="s">
        <v>1059</v>
      </c>
      <c r="V45" s="569"/>
      <c r="W45" s="569"/>
      <c r="X45" s="569"/>
      <c r="Y45" s="569"/>
      <c r="Z45" s="569"/>
      <c r="AA45" s="570"/>
    </row>
    <row r="46" spans="1:27" ht="12.75" customHeight="1">
      <c r="A46" s="189"/>
      <c r="B46" s="571" t="s">
        <v>772</v>
      </c>
      <c r="C46" s="572"/>
      <c r="D46" s="573"/>
      <c r="E46" s="109">
        <v>450</v>
      </c>
      <c r="F46" s="109"/>
      <c r="G46" s="568" t="s">
        <v>773</v>
      </c>
      <c r="H46" s="569"/>
      <c r="I46" s="569"/>
      <c r="J46" s="569"/>
      <c r="K46" s="569"/>
      <c r="L46" s="569"/>
      <c r="M46" s="570"/>
      <c r="N46" s="180"/>
      <c r="O46" s="591"/>
      <c r="P46" s="571" t="s">
        <v>750</v>
      </c>
      <c r="Q46" s="572"/>
      <c r="R46" s="573"/>
      <c r="S46" s="109">
        <v>360</v>
      </c>
      <c r="T46" s="109"/>
      <c r="U46" s="568" t="s">
        <v>1060</v>
      </c>
      <c r="V46" s="569"/>
      <c r="W46" s="569"/>
      <c r="X46" s="569"/>
      <c r="Y46" s="569"/>
      <c r="Z46" s="569"/>
      <c r="AA46" s="570"/>
    </row>
    <row r="47" spans="1:27" ht="12.75" customHeight="1">
      <c r="A47" s="189"/>
      <c r="B47" s="571" t="s">
        <v>775</v>
      </c>
      <c r="C47" s="572"/>
      <c r="D47" s="573"/>
      <c r="E47" s="109">
        <v>490</v>
      </c>
      <c r="F47" s="109"/>
      <c r="G47" s="568" t="s">
        <v>1714</v>
      </c>
      <c r="H47" s="569"/>
      <c r="I47" s="569"/>
      <c r="J47" s="569"/>
      <c r="K47" s="569"/>
      <c r="L47" s="569"/>
      <c r="M47" s="570"/>
      <c r="N47" s="180"/>
      <c r="O47" s="591"/>
      <c r="P47" s="571" t="s">
        <v>752</v>
      </c>
      <c r="Q47" s="572"/>
      <c r="R47" s="573"/>
      <c r="S47" s="109">
        <v>590</v>
      </c>
      <c r="T47" s="109"/>
      <c r="U47" s="568" t="s">
        <v>1061</v>
      </c>
      <c r="V47" s="569"/>
      <c r="W47" s="569"/>
      <c r="X47" s="569"/>
      <c r="Y47" s="569"/>
      <c r="Z47" s="569"/>
      <c r="AA47" s="570"/>
    </row>
    <row r="48" spans="1:27" ht="12.75" customHeight="1">
      <c r="A48" s="189"/>
      <c r="B48" s="571" t="s">
        <v>777</v>
      </c>
      <c r="C48" s="572"/>
      <c r="D48" s="573"/>
      <c r="E48" s="109">
        <v>480</v>
      </c>
      <c r="F48" s="109"/>
      <c r="G48" s="568" t="s">
        <v>1715</v>
      </c>
      <c r="H48" s="569"/>
      <c r="I48" s="569"/>
      <c r="J48" s="569"/>
      <c r="K48" s="569"/>
      <c r="L48" s="569"/>
      <c r="M48" s="570"/>
      <c r="N48" s="180"/>
      <c r="O48" s="591"/>
      <c r="P48" s="571" t="s">
        <v>754</v>
      </c>
      <c r="Q48" s="572"/>
      <c r="R48" s="573"/>
      <c r="S48" s="109">
        <v>640</v>
      </c>
      <c r="T48" s="109"/>
      <c r="U48" s="568" t="s">
        <v>1062</v>
      </c>
      <c r="V48" s="569"/>
      <c r="W48" s="569"/>
      <c r="X48" s="569"/>
      <c r="Y48" s="569"/>
      <c r="Z48" s="569"/>
      <c r="AA48" s="570"/>
    </row>
    <row r="49" spans="1:27" ht="12.75" customHeight="1">
      <c r="A49" s="189"/>
      <c r="B49" s="571" t="s">
        <v>779</v>
      </c>
      <c r="C49" s="572"/>
      <c r="D49" s="573"/>
      <c r="E49" s="109">
        <v>500</v>
      </c>
      <c r="F49" s="109"/>
      <c r="G49" s="568" t="s">
        <v>1716</v>
      </c>
      <c r="H49" s="569"/>
      <c r="I49" s="569"/>
      <c r="J49" s="569"/>
      <c r="K49" s="569"/>
      <c r="L49" s="569"/>
      <c r="M49" s="570"/>
      <c r="N49" s="180"/>
      <c r="O49" s="591"/>
      <c r="P49" s="571" t="s">
        <v>756</v>
      </c>
      <c r="Q49" s="572"/>
      <c r="R49" s="573"/>
      <c r="S49" s="109">
        <v>510</v>
      </c>
      <c r="T49" s="109"/>
      <c r="U49" s="568" t="s">
        <v>1063</v>
      </c>
      <c r="V49" s="569"/>
      <c r="W49" s="569"/>
      <c r="X49" s="569"/>
      <c r="Y49" s="569"/>
      <c r="Z49" s="569"/>
      <c r="AA49" s="570"/>
    </row>
    <row r="50" spans="1:27" ht="12.75" customHeight="1">
      <c r="A50" s="189"/>
      <c r="B50" s="571" t="s">
        <v>781</v>
      </c>
      <c r="C50" s="572"/>
      <c r="D50" s="573"/>
      <c r="E50" s="109">
        <v>410</v>
      </c>
      <c r="F50" s="109"/>
      <c r="G50" s="568" t="s">
        <v>969</v>
      </c>
      <c r="H50" s="569"/>
      <c r="I50" s="569"/>
      <c r="J50" s="569"/>
      <c r="K50" s="569"/>
      <c r="L50" s="569"/>
      <c r="M50" s="570"/>
      <c r="N50" s="180"/>
      <c r="O50" s="591"/>
      <c r="P50" s="571" t="s">
        <v>759</v>
      </c>
      <c r="Q50" s="572"/>
      <c r="R50" s="573"/>
      <c r="S50" s="109">
        <v>590</v>
      </c>
      <c r="T50" s="109"/>
      <c r="U50" s="673" t="s">
        <v>1064</v>
      </c>
      <c r="V50" s="674"/>
      <c r="W50" s="674"/>
      <c r="X50" s="674"/>
      <c r="Y50" s="674"/>
      <c r="Z50" s="674"/>
      <c r="AA50" s="675"/>
    </row>
    <row r="51" spans="1:27" ht="12.75" customHeight="1">
      <c r="A51" s="189"/>
      <c r="B51" s="571" t="s">
        <v>783</v>
      </c>
      <c r="C51" s="572"/>
      <c r="D51" s="573"/>
      <c r="E51" s="109">
        <v>570</v>
      </c>
      <c r="F51" s="109"/>
      <c r="G51" s="568" t="s">
        <v>784</v>
      </c>
      <c r="H51" s="569"/>
      <c r="I51" s="569"/>
      <c r="J51" s="569"/>
      <c r="K51" s="569"/>
      <c r="L51" s="569"/>
      <c r="M51" s="570"/>
      <c r="N51" s="180"/>
      <c r="O51" s="591"/>
      <c r="P51" s="571" t="s">
        <v>930</v>
      </c>
      <c r="Q51" s="572"/>
      <c r="R51" s="573"/>
      <c r="S51" s="109">
        <v>570</v>
      </c>
      <c r="T51" s="109"/>
      <c r="U51" s="641" t="s">
        <v>1065</v>
      </c>
      <c r="V51" s="642"/>
      <c r="W51" s="642"/>
      <c r="X51" s="642"/>
      <c r="Y51" s="642"/>
      <c r="Z51" s="642"/>
      <c r="AA51" s="643"/>
    </row>
    <row r="52" spans="1:27" ht="12.75" customHeight="1">
      <c r="A52" s="189"/>
      <c r="B52" s="571" t="s">
        <v>786</v>
      </c>
      <c r="C52" s="572"/>
      <c r="D52" s="573"/>
      <c r="E52" s="109">
        <v>380</v>
      </c>
      <c r="F52" s="109"/>
      <c r="G52" s="568" t="s">
        <v>787</v>
      </c>
      <c r="H52" s="569"/>
      <c r="I52" s="569"/>
      <c r="J52" s="569"/>
      <c r="K52" s="569"/>
      <c r="L52" s="569"/>
      <c r="M52" s="570"/>
      <c r="N52" s="180"/>
      <c r="O52" s="591"/>
      <c r="P52" s="571" t="s">
        <v>931</v>
      </c>
      <c r="Q52" s="572"/>
      <c r="R52" s="573"/>
      <c r="S52" s="109">
        <v>360</v>
      </c>
      <c r="T52" s="109"/>
      <c r="U52" s="641" t="s">
        <v>1066</v>
      </c>
      <c r="V52" s="642"/>
      <c r="W52" s="642"/>
      <c r="X52" s="642"/>
      <c r="Y52" s="642"/>
      <c r="Z52" s="642"/>
      <c r="AA52" s="643"/>
    </row>
    <row r="53" spans="1:27" ht="12.75" customHeight="1">
      <c r="A53" s="189"/>
      <c r="B53" s="571" t="s">
        <v>789</v>
      </c>
      <c r="C53" s="572"/>
      <c r="D53" s="573"/>
      <c r="E53" s="109">
        <v>410</v>
      </c>
      <c r="F53" s="109"/>
      <c r="G53" s="568" t="s">
        <v>790</v>
      </c>
      <c r="H53" s="569"/>
      <c r="I53" s="569"/>
      <c r="J53" s="569"/>
      <c r="K53" s="569"/>
      <c r="L53" s="569"/>
      <c r="M53" s="570"/>
      <c r="N53" s="180"/>
      <c r="O53" s="591"/>
      <c r="P53" s="584" t="s">
        <v>932</v>
      </c>
      <c r="Q53" s="585"/>
      <c r="R53" s="586"/>
      <c r="S53" s="110">
        <v>320</v>
      </c>
      <c r="T53" s="110"/>
      <c r="U53" s="748" t="s">
        <v>1067</v>
      </c>
      <c r="V53" s="749"/>
      <c r="W53" s="749"/>
      <c r="X53" s="749"/>
      <c r="Y53" s="749"/>
      <c r="Z53" s="749"/>
      <c r="AA53" s="750"/>
    </row>
    <row r="54" spans="1:27" ht="12.75" customHeight="1">
      <c r="A54" s="189"/>
      <c r="B54" s="571" t="s">
        <v>792</v>
      </c>
      <c r="C54" s="572"/>
      <c r="D54" s="573"/>
      <c r="E54" s="109">
        <v>300</v>
      </c>
      <c r="F54" s="109"/>
      <c r="G54" s="568" t="s">
        <v>793</v>
      </c>
      <c r="H54" s="569"/>
      <c r="I54" s="569"/>
      <c r="J54" s="569"/>
      <c r="K54" s="569"/>
      <c r="L54" s="569"/>
      <c r="M54" s="570"/>
      <c r="N54" s="180"/>
      <c r="O54" s="592"/>
      <c r="P54" s="577" t="s">
        <v>32</v>
      </c>
      <c r="Q54" s="453"/>
      <c r="R54" s="644"/>
      <c r="S54" s="123">
        <f>SUM(S40:S53)</f>
        <v>6640</v>
      </c>
      <c r="T54" s="123">
        <f>SUM(T40:T53)</f>
        <v>0</v>
      </c>
      <c r="U54" s="587"/>
      <c r="V54" s="588"/>
      <c r="W54" s="588"/>
      <c r="X54" s="588"/>
      <c r="Y54" s="588"/>
      <c r="Z54" s="588"/>
      <c r="AA54" s="589"/>
    </row>
    <row r="55" spans="1:27" ht="12.75" customHeight="1">
      <c r="A55" s="189"/>
      <c r="B55" s="571" t="s">
        <v>795</v>
      </c>
      <c r="C55" s="572"/>
      <c r="D55" s="573"/>
      <c r="E55" s="109">
        <v>400</v>
      </c>
      <c r="F55" s="109"/>
      <c r="G55" s="568" t="s">
        <v>796</v>
      </c>
      <c r="H55" s="569"/>
      <c r="I55" s="569"/>
      <c r="J55" s="569"/>
      <c r="K55" s="569"/>
      <c r="L55" s="569"/>
      <c r="M55" s="570"/>
      <c r="N55" s="180"/>
      <c r="O55" s="765" t="s">
        <v>928</v>
      </c>
      <c r="P55" s="735" t="s">
        <v>929</v>
      </c>
      <c r="Q55" s="736"/>
      <c r="R55" s="736"/>
      <c r="S55" s="162">
        <v>540</v>
      </c>
      <c r="T55" s="162"/>
      <c r="U55" s="771" t="s">
        <v>1068</v>
      </c>
      <c r="V55" s="772"/>
      <c r="W55" s="772"/>
      <c r="X55" s="772"/>
      <c r="Y55" s="772"/>
      <c r="Z55" s="772"/>
      <c r="AA55" s="773"/>
    </row>
    <row r="56" spans="1:27" ht="12.75" customHeight="1">
      <c r="A56" s="189"/>
      <c r="B56" s="571" t="s">
        <v>1717</v>
      </c>
      <c r="C56" s="572"/>
      <c r="D56" s="573"/>
      <c r="E56" s="109">
        <v>190</v>
      </c>
      <c r="F56" s="109"/>
      <c r="G56" s="568" t="s">
        <v>798</v>
      </c>
      <c r="H56" s="569"/>
      <c r="I56" s="569"/>
      <c r="J56" s="569"/>
      <c r="K56" s="569"/>
      <c r="L56" s="569"/>
      <c r="M56" s="570"/>
      <c r="N56" s="180"/>
      <c r="O56" s="766"/>
      <c r="P56" s="768" t="s">
        <v>1882</v>
      </c>
      <c r="Q56" s="447"/>
      <c r="R56" s="447"/>
      <c r="S56" s="163">
        <v>500</v>
      </c>
      <c r="T56" s="163"/>
      <c r="U56" s="280" t="s">
        <v>1885</v>
      </c>
      <c r="V56" s="281"/>
      <c r="W56" s="281"/>
      <c r="X56" s="281"/>
      <c r="Y56" s="281"/>
      <c r="Z56" s="281"/>
      <c r="AA56" s="776"/>
    </row>
    <row r="57" spans="1:27" ht="12.75" customHeight="1">
      <c r="A57" s="189"/>
      <c r="B57" s="571" t="s">
        <v>1718</v>
      </c>
      <c r="C57" s="572"/>
      <c r="D57" s="573"/>
      <c r="E57" s="109">
        <v>190</v>
      </c>
      <c r="F57" s="109"/>
      <c r="G57" s="568" t="s">
        <v>800</v>
      </c>
      <c r="H57" s="569"/>
      <c r="I57" s="569"/>
      <c r="J57" s="569"/>
      <c r="K57" s="569"/>
      <c r="L57" s="569"/>
      <c r="M57" s="570"/>
      <c r="N57" s="180"/>
      <c r="O57" s="766"/>
      <c r="P57" s="768" t="s">
        <v>1883</v>
      </c>
      <c r="Q57" s="447"/>
      <c r="R57" s="447"/>
      <c r="S57" s="163">
        <v>450</v>
      </c>
      <c r="T57" s="163"/>
      <c r="U57" s="280" t="s">
        <v>1886</v>
      </c>
      <c r="V57" s="281"/>
      <c r="W57" s="281"/>
      <c r="X57" s="281"/>
      <c r="Y57" s="281"/>
      <c r="Z57" s="281"/>
      <c r="AA57" s="776"/>
    </row>
    <row r="58" spans="1:27" ht="12.75" customHeight="1">
      <c r="A58" s="189"/>
      <c r="B58" s="185"/>
      <c r="C58" s="186"/>
      <c r="D58" s="187"/>
      <c r="E58" s="110"/>
      <c r="F58" s="110"/>
      <c r="G58" s="748"/>
      <c r="H58" s="749"/>
      <c r="I58" s="749"/>
      <c r="J58" s="749"/>
      <c r="K58" s="749"/>
      <c r="L58" s="749"/>
      <c r="M58" s="750"/>
      <c r="N58" s="180"/>
      <c r="O58" s="766"/>
      <c r="P58" s="769" t="s">
        <v>1884</v>
      </c>
      <c r="Q58" s="770"/>
      <c r="R58" s="770"/>
      <c r="S58" s="164">
        <v>350</v>
      </c>
      <c r="T58" s="164"/>
      <c r="U58" s="556" t="s">
        <v>1887</v>
      </c>
      <c r="V58" s="557"/>
      <c r="W58" s="557"/>
      <c r="X58" s="557"/>
      <c r="Y58" s="557"/>
      <c r="Z58" s="557"/>
      <c r="AA58" s="764"/>
    </row>
    <row r="59" spans="1:27" ht="12.75" customHeight="1">
      <c r="A59" s="190"/>
      <c r="B59" s="577" t="s">
        <v>32</v>
      </c>
      <c r="C59" s="453"/>
      <c r="D59" s="454"/>
      <c r="E59" s="123">
        <f>SUM(E43:E57)</f>
        <v>6260</v>
      </c>
      <c r="F59" s="123">
        <f>SUM(F43:F57)</f>
        <v>0</v>
      </c>
      <c r="G59" s="587"/>
      <c r="H59" s="588"/>
      <c r="I59" s="588"/>
      <c r="J59" s="588"/>
      <c r="K59" s="588"/>
      <c r="L59" s="588"/>
      <c r="M59" s="589"/>
      <c r="N59" s="180"/>
      <c r="O59" s="767"/>
      <c r="P59" s="774" t="s">
        <v>32</v>
      </c>
      <c r="Q59" s="775"/>
      <c r="R59" s="775"/>
      <c r="S59" s="123">
        <f>SUM(S55:S58)</f>
        <v>1840</v>
      </c>
      <c r="T59" s="165">
        <f>SUM(T55:T58)</f>
        <v>0</v>
      </c>
      <c r="U59" s="789"/>
      <c r="V59" s="789"/>
      <c r="W59" s="789"/>
      <c r="X59" s="789"/>
      <c r="Y59" s="789"/>
      <c r="Z59" s="789"/>
      <c r="AA59" s="790"/>
    </row>
    <row r="60" spans="1:27" ht="12.75" customHeight="1">
      <c r="A60" s="116"/>
      <c r="B60" s="116"/>
      <c r="C60" s="116"/>
      <c r="D60" s="116"/>
      <c r="E60" s="116"/>
      <c r="F60" s="60"/>
      <c r="G60" s="33"/>
      <c r="H60" s="33"/>
      <c r="I60" s="33"/>
      <c r="J60" s="33"/>
      <c r="K60" s="33"/>
      <c r="L60" s="33"/>
      <c r="M60" s="33"/>
      <c r="N60" s="180"/>
      <c r="O60" s="103"/>
      <c r="P60" s="104"/>
      <c r="Q60" s="104"/>
      <c r="R60" s="105"/>
      <c r="S60" s="60"/>
      <c r="T60" s="106"/>
      <c r="U60" s="38"/>
      <c r="V60" s="38"/>
      <c r="W60" s="38"/>
      <c r="X60" s="38"/>
      <c r="Y60" s="38"/>
      <c r="Z60" s="38"/>
      <c r="AA60" s="38"/>
    </row>
    <row r="61" spans="14:27" ht="12.75" customHeight="1">
      <c r="N61" s="180"/>
      <c r="O61" s="645" t="s">
        <v>764</v>
      </c>
      <c r="P61" s="646"/>
      <c r="Q61" s="646"/>
      <c r="R61" s="647"/>
      <c r="S61" s="134">
        <f>S33+S39+S54+S59</f>
        <v>13570</v>
      </c>
      <c r="T61" s="131">
        <f>T33+T39+T54+T59</f>
        <v>0</v>
      </c>
      <c r="U61" s="38"/>
      <c r="V61" s="38"/>
      <c r="W61" s="38"/>
      <c r="X61" s="38"/>
      <c r="Y61" s="38"/>
      <c r="Z61" s="38"/>
      <c r="AA61" s="38"/>
    </row>
    <row r="62" spans="14:27" ht="12.75" customHeight="1">
      <c r="N62" s="180"/>
      <c r="O62" s="101"/>
      <c r="P62" s="38"/>
      <c r="Q62" s="38"/>
      <c r="R62" s="38"/>
      <c r="S62" s="107"/>
      <c r="T62" s="102"/>
      <c r="U62" s="38"/>
      <c r="V62" s="38"/>
      <c r="W62" s="38"/>
      <c r="X62" s="38"/>
      <c r="Y62" s="38"/>
      <c r="Z62" s="38"/>
      <c r="AA62" s="38"/>
    </row>
    <row r="63" spans="14:27" ht="12.75" customHeight="1">
      <c r="N63" s="180"/>
      <c r="O63" s="118"/>
      <c r="P63" s="119"/>
      <c r="Q63" s="119"/>
      <c r="R63" s="119"/>
      <c r="S63" s="119"/>
      <c r="T63" s="120"/>
      <c r="U63" s="120"/>
      <c r="V63" s="117"/>
      <c r="W63" s="119"/>
      <c r="Y63" s="119"/>
      <c r="Z63" s="117"/>
      <c r="AA63" s="117"/>
    </row>
    <row r="64" spans="14:27" ht="12.75" customHeight="1">
      <c r="N64" s="180"/>
      <c r="O64" s="118"/>
      <c r="P64" s="119"/>
      <c r="Q64" s="119"/>
      <c r="R64" s="119"/>
      <c r="S64" s="119"/>
      <c r="T64" s="120"/>
      <c r="U64" s="120"/>
      <c r="V64" s="119"/>
      <c r="Y64" s="119"/>
      <c r="Z64" s="117"/>
      <c r="AA64" s="117"/>
    </row>
    <row r="65" spans="6:27" ht="12.75" customHeight="1">
      <c r="F65" s="71"/>
      <c r="N65" s="180"/>
      <c r="O65" s="120"/>
      <c r="P65" s="120"/>
      <c r="Q65" s="120"/>
      <c r="R65" s="119"/>
      <c r="S65" s="119"/>
      <c r="T65" s="120"/>
      <c r="U65" s="36"/>
      <c r="V65" s="119"/>
      <c r="Y65" s="119"/>
      <c r="Z65" s="117"/>
      <c r="AA65" s="117"/>
    </row>
    <row r="66" spans="6:27" ht="12.75" customHeight="1">
      <c r="F66" s="71"/>
      <c r="L66" s="88"/>
      <c r="N66" s="180"/>
      <c r="Y66" s="38"/>
      <c r="Z66" s="38"/>
      <c r="AA66" s="38"/>
    </row>
    <row r="67" spans="14:27" ht="12.75" customHeight="1">
      <c r="N67" s="180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4:27" ht="12.75" customHeight="1">
      <c r="N68" s="180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2.75" customHeight="1">
      <c r="A69" s="629" t="s">
        <v>949</v>
      </c>
      <c r="B69" s="629"/>
      <c r="C69" s="629"/>
      <c r="D69" s="629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  <c r="R69" s="629"/>
      <c r="S69" s="629"/>
      <c r="T69" s="629"/>
      <c r="U69" s="629"/>
      <c r="V69" s="629"/>
      <c r="W69" s="629"/>
      <c r="X69" s="629"/>
      <c r="Y69" s="629"/>
      <c r="Z69" s="629"/>
      <c r="AA69" s="629"/>
    </row>
    <row r="70" spans="2:14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</sheetData>
  <sheetProtection/>
  <mergeCells count="229">
    <mergeCell ref="B40:D40"/>
    <mergeCell ref="B38:D38"/>
    <mergeCell ref="B20:D20"/>
    <mergeCell ref="A69:AA69"/>
    <mergeCell ref="G58:M58"/>
    <mergeCell ref="F1:W1"/>
    <mergeCell ref="U59:AA59"/>
    <mergeCell ref="U54:AA54"/>
    <mergeCell ref="P55:R55"/>
    <mergeCell ref="O40:O54"/>
    <mergeCell ref="U51:AA51"/>
    <mergeCell ref="P50:R50"/>
    <mergeCell ref="U50:AA50"/>
    <mergeCell ref="P48:R48"/>
    <mergeCell ref="U45:AA45"/>
    <mergeCell ref="U47:AA47"/>
    <mergeCell ref="U46:AA46"/>
    <mergeCell ref="P49:R49"/>
    <mergeCell ref="U53:AA53"/>
    <mergeCell ref="P52:R52"/>
    <mergeCell ref="U52:AA52"/>
    <mergeCell ref="P53:R53"/>
    <mergeCell ref="U57:AA57"/>
    <mergeCell ref="P45:R45"/>
    <mergeCell ref="P46:R46"/>
    <mergeCell ref="U48:AA48"/>
    <mergeCell ref="U49:AA49"/>
    <mergeCell ref="P47:R47"/>
    <mergeCell ref="P40:R40"/>
    <mergeCell ref="P43:R43"/>
    <mergeCell ref="P44:R44"/>
    <mergeCell ref="U41:AA41"/>
    <mergeCell ref="U44:AA44"/>
    <mergeCell ref="U42:AA42"/>
    <mergeCell ref="U43:AA43"/>
    <mergeCell ref="P42:R42"/>
    <mergeCell ref="U33:AA33"/>
    <mergeCell ref="U34:AA34"/>
    <mergeCell ref="U35:AA35"/>
    <mergeCell ref="U40:AA40"/>
    <mergeCell ref="P41:R41"/>
    <mergeCell ref="U37:AA37"/>
    <mergeCell ref="P38:R38"/>
    <mergeCell ref="U38:AA38"/>
    <mergeCell ref="P39:R39"/>
    <mergeCell ref="U39:AA39"/>
    <mergeCell ref="P35:R35"/>
    <mergeCell ref="O34:O39"/>
    <mergeCell ref="P34:R34"/>
    <mergeCell ref="P36:R36"/>
    <mergeCell ref="P37:R37"/>
    <mergeCell ref="U36:AA36"/>
    <mergeCell ref="P29:R29"/>
    <mergeCell ref="U29:AA29"/>
    <mergeCell ref="P30:R30"/>
    <mergeCell ref="U30:AA30"/>
    <mergeCell ref="U32:AA32"/>
    <mergeCell ref="P31:R31"/>
    <mergeCell ref="U31:AA31"/>
    <mergeCell ref="P32:R32"/>
    <mergeCell ref="U24:AA24"/>
    <mergeCell ref="U25:AA25"/>
    <mergeCell ref="U26:AA26"/>
    <mergeCell ref="U27:AA27"/>
    <mergeCell ref="P28:R28"/>
    <mergeCell ref="U28:AA28"/>
    <mergeCell ref="A23:A42"/>
    <mergeCell ref="B28:D28"/>
    <mergeCell ref="B36:D36"/>
    <mergeCell ref="B26:D26"/>
    <mergeCell ref="B34:D34"/>
    <mergeCell ref="U22:AA22"/>
    <mergeCell ref="O23:O33"/>
    <mergeCell ref="P23:R23"/>
    <mergeCell ref="P25:R25"/>
    <mergeCell ref="U23:AA23"/>
    <mergeCell ref="G34:M34"/>
    <mergeCell ref="B37:D37"/>
    <mergeCell ref="B35:D35"/>
    <mergeCell ref="B27:D27"/>
    <mergeCell ref="G21:M21"/>
    <mergeCell ref="G28:M28"/>
    <mergeCell ref="G35:M35"/>
    <mergeCell ref="G30:M30"/>
    <mergeCell ref="G29:M29"/>
    <mergeCell ref="G37:M37"/>
    <mergeCell ref="P22:R22"/>
    <mergeCell ref="P27:R27"/>
    <mergeCell ref="P24:R24"/>
    <mergeCell ref="P26:R26"/>
    <mergeCell ref="P33:R33"/>
    <mergeCell ref="G22:M22"/>
    <mergeCell ref="G31:M31"/>
    <mergeCell ref="G32:M32"/>
    <mergeCell ref="G26:M26"/>
    <mergeCell ref="G27:M27"/>
    <mergeCell ref="G38:M38"/>
    <mergeCell ref="G42:M42"/>
    <mergeCell ref="G39:M39"/>
    <mergeCell ref="G41:M41"/>
    <mergeCell ref="G36:M36"/>
    <mergeCell ref="G40:M40"/>
    <mergeCell ref="P11:R11"/>
    <mergeCell ref="B18:D18"/>
    <mergeCell ref="B19:D19"/>
    <mergeCell ref="G14:M14"/>
    <mergeCell ref="G13:M13"/>
    <mergeCell ref="G10:M10"/>
    <mergeCell ref="G11:M11"/>
    <mergeCell ref="G12:M12"/>
    <mergeCell ref="B10:D10"/>
    <mergeCell ref="P12:R12"/>
    <mergeCell ref="B6:D6"/>
    <mergeCell ref="A1:C1"/>
    <mergeCell ref="A2:C2"/>
    <mergeCell ref="B7:D7"/>
    <mergeCell ref="B5:D5"/>
    <mergeCell ref="D2:E2"/>
    <mergeCell ref="P10:R10"/>
    <mergeCell ref="B8:D8"/>
    <mergeCell ref="D3:S3"/>
    <mergeCell ref="B12:D12"/>
    <mergeCell ref="B9:D9"/>
    <mergeCell ref="A3:C3"/>
    <mergeCell ref="B11:D11"/>
    <mergeCell ref="A6:A22"/>
    <mergeCell ref="P5:R5"/>
    <mergeCell ref="G6:M6"/>
    <mergeCell ref="O6:O16"/>
    <mergeCell ref="G5:M5"/>
    <mergeCell ref="P16:R16"/>
    <mergeCell ref="P15:R15"/>
    <mergeCell ref="G7:M7"/>
    <mergeCell ref="G15:M15"/>
    <mergeCell ref="G9:M9"/>
    <mergeCell ref="P9:R9"/>
    <mergeCell ref="G8:M8"/>
    <mergeCell ref="P6:R6"/>
    <mergeCell ref="X4:Z4"/>
    <mergeCell ref="U4:V4"/>
    <mergeCell ref="U3:Z3"/>
    <mergeCell ref="U2:AA2"/>
    <mergeCell ref="U5:AA5"/>
    <mergeCell ref="F2:G2"/>
    <mergeCell ref="J2:M2"/>
    <mergeCell ref="U6:AA6"/>
    <mergeCell ref="X1:AA1"/>
    <mergeCell ref="U11:AA11"/>
    <mergeCell ref="A4:S4"/>
    <mergeCell ref="P8:R8"/>
    <mergeCell ref="P7:R7"/>
    <mergeCell ref="P2:Q2"/>
    <mergeCell ref="U10:AA10"/>
    <mergeCell ref="U7:AA7"/>
    <mergeCell ref="U8:AA8"/>
    <mergeCell ref="U9:AA9"/>
    <mergeCell ref="U15:AA15"/>
    <mergeCell ref="U13:AA13"/>
    <mergeCell ref="U14:AA14"/>
    <mergeCell ref="U16:AA16"/>
    <mergeCell ref="G18:M18"/>
    <mergeCell ref="U12:AA12"/>
    <mergeCell ref="G16:M16"/>
    <mergeCell ref="G17:M17"/>
    <mergeCell ref="P13:R13"/>
    <mergeCell ref="P14:R14"/>
    <mergeCell ref="B41:D41"/>
    <mergeCell ref="B47:D47"/>
    <mergeCell ref="B42:D42"/>
    <mergeCell ref="B44:D44"/>
    <mergeCell ref="B45:D45"/>
    <mergeCell ref="O18:R18"/>
    <mergeCell ref="G19:M19"/>
    <mergeCell ref="G20:M20"/>
    <mergeCell ref="O20:R20"/>
    <mergeCell ref="B43:D43"/>
    <mergeCell ref="B46:D46"/>
    <mergeCell ref="B55:D55"/>
    <mergeCell ref="B59:D59"/>
    <mergeCell ref="B53:D53"/>
    <mergeCell ref="B56:D56"/>
    <mergeCell ref="O61:R61"/>
    <mergeCell ref="B49:D49"/>
    <mergeCell ref="B57:D57"/>
    <mergeCell ref="B54:D54"/>
    <mergeCell ref="B52:D52"/>
    <mergeCell ref="P54:R54"/>
    <mergeCell ref="G51:M51"/>
    <mergeCell ref="G53:M53"/>
    <mergeCell ref="P51:R51"/>
    <mergeCell ref="B22:D22"/>
    <mergeCell ref="B24:D24"/>
    <mergeCell ref="G24:M24"/>
    <mergeCell ref="G25:M25"/>
    <mergeCell ref="B23:D23"/>
    <mergeCell ref="B33:D33"/>
    <mergeCell ref="B29:D29"/>
    <mergeCell ref="B32:D32"/>
    <mergeCell ref="B31:D31"/>
    <mergeCell ref="B30:D30"/>
    <mergeCell ref="G23:M23"/>
    <mergeCell ref="G33:M33"/>
    <mergeCell ref="B25:D25"/>
    <mergeCell ref="B51:D51"/>
    <mergeCell ref="G59:M59"/>
    <mergeCell ref="B50:D50"/>
    <mergeCell ref="G46:M46"/>
    <mergeCell ref="G43:M43"/>
    <mergeCell ref="G54:M54"/>
    <mergeCell ref="G56:M56"/>
    <mergeCell ref="G57:M57"/>
    <mergeCell ref="G55:M55"/>
    <mergeCell ref="B48:D48"/>
    <mergeCell ref="G44:M44"/>
    <mergeCell ref="G48:M48"/>
    <mergeCell ref="G45:M45"/>
    <mergeCell ref="G52:M52"/>
    <mergeCell ref="G50:M50"/>
    <mergeCell ref="G49:M49"/>
    <mergeCell ref="G47:M47"/>
    <mergeCell ref="U58:AA58"/>
    <mergeCell ref="O55:O59"/>
    <mergeCell ref="P56:R56"/>
    <mergeCell ref="P57:R57"/>
    <mergeCell ref="P58:R58"/>
    <mergeCell ref="U55:AA55"/>
    <mergeCell ref="P59:R59"/>
    <mergeCell ref="U56:AA56"/>
  </mergeCells>
  <conditionalFormatting sqref="F6:F59">
    <cfRule type="cellIs" priority="2" dxfId="20" operator="greaterThan" stopIfTrue="1">
      <formula>E6</formula>
    </cfRule>
  </conditionalFormatting>
  <conditionalFormatting sqref="T6:T61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528"/>
  <sheetViews>
    <sheetView showZeros="0" zoomScaleSheetLayoutView="100" zoomScalePageLayoutView="0" workbookViewId="0" topLeftCell="A1">
      <selection activeCell="D1" sqref="D1:AA1"/>
    </sheetView>
  </sheetViews>
  <sheetFormatPr defaultColWidth="8.796875" defaultRowHeight="14.25"/>
  <cols>
    <col min="1" max="4" width="3.09765625" style="7" customWidth="1"/>
    <col min="5" max="6" width="3.09765625" style="23" customWidth="1"/>
    <col min="7" max="64" width="3.09765625" style="7" customWidth="1"/>
    <col min="65" max="16384" width="9" style="7" customWidth="1"/>
  </cols>
  <sheetData>
    <row r="1" spans="1:31" s="1" customFormat="1" ht="18.75" customHeight="1">
      <c r="A1" s="467" t="s">
        <v>804</v>
      </c>
      <c r="B1" s="468"/>
      <c r="C1" s="468"/>
      <c r="D1" s="563" t="s">
        <v>1722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1">
        <f>'申込書'!$A$1</f>
        <v>43009</v>
      </c>
      <c r="AC1" s="561"/>
      <c r="AD1" s="561"/>
      <c r="AE1" s="562"/>
    </row>
    <row r="2" spans="1:31" ht="18.75" customHeight="1">
      <c r="A2" s="469" t="s">
        <v>1723</v>
      </c>
      <c r="B2" s="470"/>
      <c r="C2" s="471"/>
      <c r="D2" s="478">
        <v>2017</v>
      </c>
      <c r="E2" s="478"/>
      <c r="F2" s="480">
        <f>'申込書'!J4</f>
        <v>43013</v>
      </c>
      <c r="G2" s="481"/>
      <c r="H2" s="481"/>
      <c r="I2" s="481"/>
      <c r="J2" s="2" t="s">
        <v>1724</v>
      </c>
      <c r="K2" s="2" t="s">
        <v>805</v>
      </c>
      <c r="L2" s="480">
        <f>'申込書'!N4</f>
        <v>43014</v>
      </c>
      <c r="M2" s="481"/>
      <c r="N2" s="481"/>
      <c r="O2" s="481"/>
      <c r="P2" s="3" t="s">
        <v>1725</v>
      </c>
      <c r="Q2" s="4" t="s">
        <v>806</v>
      </c>
      <c r="R2" s="479">
        <f>'申込書'!C4</f>
        <v>43015</v>
      </c>
      <c r="S2" s="479"/>
      <c r="T2" s="5" t="s">
        <v>1719</v>
      </c>
      <c r="U2" s="6" t="s">
        <v>1726</v>
      </c>
      <c r="V2" s="469" t="s">
        <v>1362</v>
      </c>
      <c r="W2" s="471"/>
      <c r="X2" s="500">
        <f>'申込書'!C7</f>
        <v>0</v>
      </c>
      <c r="Y2" s="501"/>
      <c r="Z2" s="501"/>
      <c r="AA2" s="501"/>
      <c r="AB2" s="501"/>
      <c r="AC2" s="501"/>
      <c r="AD2" s="501"/>
      <c r="AE2" s="502"/>
    </row>
    <row r="3" spans="1:31" ht="18.75" customHeight="1">
      <c r="A3" s="472" t="s">
        <v>1720</v>
      </c>
      <c r="B3" s="473"/>
      <c r="C3" s="474"/>
      <c r="D3" s="475">
        <f>'申込書'!$C$5</f>
        <v>0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7"/>
      <c r="V3" s="469" t="s">
        <v>1893</v>
      </c>
      <c r="W3" s="471"/>
      <c r="X3" s="498">
        <f>N101</f>
        <v>0</v>
      </c>
      <c r="Y3" s="499"/>
      <c r="Z3" s="499"/>
      <c r="AA3" s="499"/>
      <c r="AB3" s="499"/>
      <c r="AC3" s="499"/>
      <c r="AD3" s="499"/>
      <c r="AE3" s="8" t="s">
        <v>1727</v>
      </c>
    </row>
    <row r="4" spans="1:31" ht="12.75" customHeight="1">
      <c r="A4" s="9" t="s">
        <v>1911</v>
      </c>
      <c r="B4" s="10"/>
      <c r="C4" s="10"/>
      <c r="D4" s="10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03"/>
      <c r="W4" s="503"/>
      <c r="X4" s="12"/>
      <c r="Y4" s="504"/>
      <c r="Z4" s="504"/>
      <c r="AA4" s="11"/>
      <c r="AB4" s="13"/>
      <c r="AC4" s="11"/>
      <c r="AD4" s="13"/>
      <c r="AE4" s="11"/>
    </row>
    <row r="5" spans="1:31" ht="12.75" customHeight="1">
      <c r="A5" s="445" t="s">
        <v>1728</v>
      </c>
      <c r="B5" s="431"/>
      <c r="C5" s="431"/>
      <c r="D5" s="431"/>
      <c r="E5" s="431" t="s">
        <v>1729</v>
      </c>
      <c r="F5" s="431"/>
      <c r="G5" s="431"/>
      <c r="H5" s="431"/>
      <c r="I5" s="431"/>
      <c r="J5" s="431"/>
      <c r="K5" s="431" t="s">
        <v>1730</v>
      </c>
      <c r="L5" s="431"/>
      <c r="M5" s="431"/>
      <c r="N5" s="431" t="s">
        <v>1731</v>
      </c>
      <c r="O5" s="431"/>
      <c r="P5" s="431"/>
      <c r="Q5" s="431" t="s">
        <v>1732</v>
      </c>
      <c r="R5" s="431"/>
      <c r="S5" s="431"/>
      <c r="T5" s="401" t="s">
        <v>1733</v>
      </c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2"/>
    </row>
    <row r="6" spans="1:31" ht="12.75" customHeight="1">
      <c r="A6" s="446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372" t="s">
        <v>807</v>
      </c>
      <c r="U6" s="372"/>
      <c r="V6" s="372"/>
      <c r="W6" s="372"/>
      <c r="X6" s="372"/>
      <c r="Y6" s="372"/>
      <c r="Z6" s="403"/>
      <c r="AA6" s="403"/>
      <c r="AB6" s="403"/>
      <c r="AC6" s="403"/>
      <c r="AD6" s="403"/>
      <c r="AE6" s="404"/>
    </row>
    <row r="7" spans="1:31" ht="12.75" customHeight="1">
      <c r="A7" s="435" t="s">
        <v>1901</v>
      </c>
      <c r="B7" s="436"/>
      <c r="C7" s="436"/>
      <c r="D7" s="436"/>
      <c r="E7" s="431" t="s">
        <v>1829</v>
      </c>
      <c r="F7" s="431"/>
      <c r="G7" s="449" t="s">
        <v>808</v>
      </c>
      <c r="H7" s="449"/>
      <c r="I7" s="449"/>
      <c r="J7" s="449"/>
      <c r="K7" s="497">
        <f>'門司区'!E14</f>
        <v>3760</v>
      </c>
      <c r="L7" s="497"/>
      <c r="M7" s="497"/>
      <c r="N7" s="318">
        <f>'門司区'!F14</f>
        <v>0</v>
      </c>
      <c r="O7" s="319"/>
      <c r="P7" s="320"/>
      <c r="Q7" s="424">
        <f aca="true" t="shared" si="0" ref="Q7:Q38">N7/K7</f>
        <v>0</v>
      </c>
      <c r="R7" s="424"/>
      <c r="S7" s="424"/>
      <c r="T7" s="433"/>
      <c r="U7" s="433"/>
      <c r="V7" s="433"/>
      <c r="W7" s="429"/>
      <c r="X7" s="429"/>
      <c r="Y7" s="429"/>
      <c r="Z7" s="429"/>
      <c r="AA7" s="429"/>
      <c r="AB7" s="429"/>
      <c r="AC7" s="429"/>
      <c r="AD7" s="429"/>
      <c r="AE7" s="430"/>
    </row>
    <row r="8" spans="1:31" ht="12.75" customHeight="1">
      <c r="A8" s="438"/>
      <c r="B8" s="439"/>
      <c r="C8" s="439"/>
      <c r="D8" s="439"/>
      <c r="E8" s="448" t="s">
        <v>1830</v>
      </c>
      <c r="F8" s="448"/>
      <c r="G8" s="447" t="s">
        <v>1734</v>
      </c>
      <c r="H8" s="447"/>
      <c r="I8" s="447"/>
      <c r="J8" s="447"/>
      <c r="K8" s="428">
        <f>'門司区'!E20</f>
        <v>1300</v>
      </c>
      <c r="L8" s="428"/>
      <c r="M8" s="428"/>
      <c r="N8" s="286">
        <f>'門司区'!F20</f>
        <v>0</v>
      </c>
      <c r="O8" s="287"/>
      <c r="P8" s="288"/>
      <c r="Q8" s="289">
        <f t="shared" si="0"/>
        <v>0</v>
      </c>
      <c r="R8" s="289"/>
      <c r="S8" s="289"/>
      <c r="T8" s="434">
        <v>0</v>
      </c>
      <c r="U8" s="434"/>
      <c r="V8" s="434"/>
      <c r="W8" s="422"/>
      <c r="X8" s="422"/>
      <c r="Y8" s="422"/>
      <c r="Z8" s="422"/>
      <c r="AA8" s="422"/>
      <c r="AB8" s="422"/>
      <c r="AC8" s="422"/>
      <c r="AD8" s="422"/>
      <c r="AE8" s="427"/>
    </row>
    <row r="9" spans="1:31" ht="12.75" customHeight="1">
      <c r="A9" s="438"/>
      <c r="B9" s="439"/>
      <c r="C9" s="439"/>
      <c r="D9" s="439"/>
      <c r="E9" s="448" t="s">
        <v>1831</v>
      </c>
      <c r="F9" s="448"/>
      <c r="G9" s="447" t="s">
        <v>1735</v>
      </c>
      <c r="H9" s="447"/>
      <c r="I9" s="447"/>
      <c r="J9" s="447"/>
      <c r="K9" s="428">
        <f>'門司区'!E30</f>
        <v>3460</v>
      </c>
      <c r="L9" s="428"/>
      <c r="M9" s="428"/>
      <c r="N9" s="286">
        <f>'門司区'!F30</f>
        <v>0</v>
      </c>
      <c r="O9" s="287"/>
      <c r="P9" s="288"/>
      <c r="Q9" s="289">
        <f t="shared" si="0"/>
        <v>0</v>
      </c>
      <c r="R9" s="289"/>
      <c r="S9" s="289"/>
      <c r="T9" s="434"/>
      <c r="U9" s="434"/>
      <c r="V9" s="434"/>
      <c r="W9" s="422"/>
      <c r="X9" s="422"/>
      <c r="Y9" s="422"/>
      <c r="Z9" s="422"/>
      <c r="AA9" s="422"/>
      <c r="AB9" s="422"/>
      <c r="AC9" s="422"/>
      <c r="AD9" s="422"/>
      <c r="AE9" s="427"/>
    </row>
    <row r="10" spans="1:31" ht="12.75" customHeight="1">
      <c r="A10" s="438"/>
      <c r="B10" s="439"/>
      <c r="C10" s="439"/>
      <c r="D10" s="439"/>
      <c r="E10" s="448" t="s">
        <v>1832</v>
      </c>
      <c r="F10" s="448"/>
      <c r="G10" s="447" t="s">
        <v>1736</v>
      </c>
      <c r="H10" s="447"/>
      <c r="I10" s="447"/>
      <c r="J10" s="447"/>
      <c r="K10" s="428">
        <f>'門司区'!E39</f>
        <v>3160</v>
      </c>
      <c r="L10" s="428"/>
      <c r="M10" s="428"/>
      <c r="N10" s="286">
        <f>'門司区'!F39</f>
        <v>0</v>
      </c>
      <c r="O10" s="287"/>
      <c r="P10" s="288"/>
      <c r="Q10" s="289">
        <f t="shared" si="0"/>
        <v>0</v>
      </c>
      <c r="R10" s="289"/>
      <c r="S10" s="289"/>
      <c r="T10" s="434"/>
      <c r="U10" s="434"/>
      <c r="V10" s="434"/>
      <c r="W10" s="422"/>
      <c r="X10" s="422"/>
      <c r="Y10" s="422"/>
      <c r="Z10" s="422"/>
      <c r="AA10" s="422"/>
      <c r="AB10" s="422"/>
      <c r="AC10" s="422"/>
      <c r="AD10" s="422"/>
      <c r="AE10" s="427"/>
    </row>
    <row r="11" spans="1:31" ht="12.75" customHeight="1">
      <c r="A11" s="438"/>
      <c r="B11" s="439"/>
      <c r="C11" s="439"/>
      <c r="D11" s="439"/>
      <c r="E11" s="448" t="s">
        <v>1833</v>
      </c>
      <c r="F11" s="448"/>
      <c r="G11" s="447" t="s">
        <v>1737</v>
      </c>
      <c r="H11" s="447"/>
      <c r="I11" s="447"/>
      <c r="J11" s="447"/>
      <c r="K11" s="286">
        <f>'門司区'!E49</f>
        <v>4930</v>
      </c>
      <c r="L11" s="287"/>
      <c r="M11" s="288"/>
      <c r="N11" s="286">
        <f>'門司区'!F49</f>
        <v>0</v>
      </c>
      <c r="O11" s="287"/>
      <c r="P11" s="288"/>
      <c r="Q11" s="289">
        <f t="shared" si="0"/>
        <v>0</v>
      </c>
      <c r="R11" s="289"/>
      <c r="S11" s="289"/>
      <c r="T11" s="434"/>
      <c r="U11" s="434"/>
      <c r="V11" s="434"/>
      <c r="W11" s="422"/>
      <c r="X11" s="422"/>
      <c r="Y11" s="422"/>
      <c r="Z11" s="422"/>
      <c r="AA11" s="422"/>
      <c r="AB11" s="422"/>
      <c r="AC11" s="422"/>
      <c r="AD11" s="422"/>
      <c r="AE11" s="427"/>
    </row>
    <row r="12" spans="1:31" ht="12.75" customHeight="1">
      <c r="A12" s="438"/>
      <c r="B12" s="439"/>
      <c r="C12" s="439"/>
      <c r="D12" s="439"/>
      <c r="E12" s="448" t="s">
        <v>1834</v>
      </c>
      <c r="F12" s="448"/>
      <c r="G12" s="447" t="s">
        <v>1738</v>
      </c>
      <c r="H12" s="447"/>
      <c r="I12" s="447"/>
      <c r="J12" s="447"/>
      <c r="K12" s="286">
        <f>'門司区'!E61</f>
        <v>4150</v>
      </c>
      <c r="L12" s="287"/>
      <c r="M12" s="288"/>
      <c r="N12" s="286">
        <f>'門司区'!F61</f>
        <v>0</v>
      </c>
      <c r="O12" s="287"/>
      <c r="P12" s="288"/>
      <c r="Q12" s="289">
        <f t="shared" si="0"/>
        <v>0</v>
      </c>
      <c r="R12" s="289"/>
      <c r="S12" s="289"/>
      <c r="T12" s="422"/>
      <c r="U12" s="422"/>
      <c r="V12" s="422"/>
      <c r="W12" s="422"/>
      <c r="X12" s="422"/>
      <c r="Y12" s="422"/>
      <c r="Z12" s="422"/>
      <c r="AA12" s="422"/>
      <c r="AB12" s="422"/>
      <c r="AC12" s="425"/>
      <c r="AD12" s="425"/>
      <c r="AE12" s="426"/>
    </row>
    <row r="13" spans="1:31" ht="12.75" customHeight="1">
      <c r="A13" s="438"/>
      <c r="B13" s="439"/>
      <c r="C13" s="439"/>
      <c r="D13" s="439"/>
      <c r="E13" s="451" t="s">
        <v>1835</v>
      </c>
      <c r="F13" s="451"/>
      <c r="G13" s="447" t="s">
        <v>1739</v>
      </c>
      <c r="H13" s="447"/>
      <c r="I13" s="447"/>
      <c r="J13" s="447"/>
      <c r="K13" s="286">
        <f>'門司区'!S15</f>
        <v>2760</v>
      </c>
      <c r="L13" s="287"/>
      <c r="M13" s="288"/>
      <c r="N13" s="286">
        <f>'門司区'!T15</f>
        <v>0</v>
      </c>
      <c r="O13" s="287"/>
      <c r="P13" s="288"/>
      <c r="Q13" s="289">
        <f t="shared" si="0"/>
        <v>0</v>
      </c>
      <c r="R13" s="289"/>
      <c r="S13" s="289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7"/>
    </row>
    <row r="14" spans="1:31" ht="12.75" customHeight="1">
      <c r="A14" s="438"/>
      <c r="B14" s="439"/>
      <c r="C14" s="439"/>
      <c r="D14" s="439"/>
      <c r="E14" s="444" t="s">
        <v>1836</v>
      </c>
      <c r="F14" s="444"/>
      <c r="G14" s="450" t="s">
        <v>1740</v>
      </c>
      <c r="H14" s="450"/>
      <c r="I14" s="450"/>
      <c r="J14" s="450"/>
      <c r="K14" s="347">
        <f>'門司区'!S24</f>
        <v>2280</v>
      </c>
      <c r="L14" s="348"/>
      <c r="M14" s="349"/>
      <c r="N14" s="347">
        <f>'門司区'!T24</f>
        <v>0</v>
      </c>
      <c r="O14" s="348"/>
      <c r="P14" s="349"/>
      <c r="Q14" s="493">
        <f t="shared" si="0"/>
        <v>0</v>
      </c>
      <c r="R14" s="493"/>
      <c r="S14" s="493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506"/>
    </row>
    <row r="15" spans="1:31" ht="12.75" customHeight="1">
      <c r="A15" s="441"/>
      <c r="B15" s="442"/>
      <c r="C15" s="442"/>
      <c r="D15" s="442"/>
      <c r="E15" s="452" t="s">
        <v>1741</v>
      </c>
      <c r="F15" s="453"/>
      <c r="G15" s="453"/>
      <c r="H15" s="453"/>
      <c r="I15" s="453"/>
      <c r="J15" s="454"/>
      <c r="K15" s="494">
        <f>SUM(K7:M14)</f>
        <v>25800</v>
      </c>
      <c r="L15" s="495"/>
      <c r="M15" s="496"/>
      <c r="N15" s="494">
        <f>SUM(N7:P14)</f>
        <v>0</v>
      </c>
      <c r="O15" s="495"/>
      <c r="P15" s="496"/>
      <c r="Q15" s="300">
        <f t="shared" si="0"/>
        <v>0</v>
      </c>
      <c r="R15" s="300"/>
      <c r="S15" s="300"/>
      <c r="T15" s="423"/>
      <c r="U15" s="423"/>
      <c r="V15" s="423"/>
      <c r="W15" s="505"/>
      <c r="X15" s="505"/>
      <c r="Y15" s="505"/>
      <c r="Z15" s="505"/>
      <c r="AA15" s="505"/>
      <c r="AB15" s="505"/>
      <c r="AC15" s="505"/>
      <c r="AD15" s="505"/>
      <c r="AE15" s="507"/>
    </row>
    <row r="16" spans="1:31" ht="12.75" customHeight="1">
      <c r="A16" s="435" t="s">
        <v>1904</v>
      </c>
      <c r="B16" s="436"/>
      <c r="C16" s="436"/>
      <c r="D16" s="437"/>
      <c r="E16" s="455" t="s">
        <v>1837</v>
      </c>
      <c r="F16" s="455"/>
      <c r="G16" s="449" t="s">
        <v>1742</v>
      </c>
      <c r="H16" s="449"/>
      <c r="I16" s="449"/>
      <c r="J16" s="449"/>
      <c r="K16" s="318">
        <f>'小倉北区①'!E17</f>
        <v>5370</v>
      </c>
      <c r="L16" s="319"/>
      <c r="M16" s="320"/>
      <c r="N16" s="318">
        <f>'小倉北区①'!F17</f>
        <v>0</v>
      </c>
      <c r="O16" s="319"/>
      <c r="P16" s="320"/>
      <c r="Q16" s="424">
        <f t="shared" si="0"/>
        <v>0</v>
      </c>
      <c r="R16" s="424"/>
      <c r="S16" s="424"/>
      <c r="T16" s="350"/>
      <c r="U16" s="351"/>
      <c r="V16" s="352"/>
      <c r="W16" s="350"/>
      <c r="X16" s="351"/>
      <c r="Y16" s="352"/>
      <c r="Z16" s="350"/>
      <c r="AA16" s="351"/>
      <c r="AB16" s="352"/>
      <c r="AC16" s="350"/>
      <c r="AD16" s="351"/>
      <c r="AE16" s="394"/>
    </row>
    <row r="17" spans="1:31" ht="12.75" customHeight="1">
      <c r="A17" s="438"/>
      <c r="B17" s="439"/>
      <c r="C17" s="439"/>
      <c r="D17" s="440"/>
      <c r="E17" s="451" t="s">
        <v>1838</v>
      </c>
      <c r="F17" s="451"/>
      <c r="G17" s="447" t="s">
        <v>1743</v>
      </c>
      <c r="H17" s="447"/>
      <c r="I17" s="447"/>
      <c r="J17" s="447"/>
      <c r="K17" s="286">
        <f>'小倉北区①'!E29</f>
        <v>4580</v>
      </c>
      <c r="L17" s="287"/>
      <c r="M17" s="288"/>
      <c r="N17" s="286">
        <f>'小倉北区①'!F29</f>
        <v>0</v>
      </c>
      <c r="O17" s="287"/>
      <c r="P17" s="288"/>
      <c r="Q17" s="289">
        <f t="shared" si="0"/>
        <v>0</v>
      </c>
      <c r="R17" s="289"/>
      <c r="S17" s="289"/>
      <c r="T17" s="356"/>
      <c r="U17" s="357"/>
      <c r="V17" s="358"/>
      <c r="W17" s="356"/>
      <c r="X17" s="357"/>
      <c r="Y17" s="358"/>
      <c r="Z17" s="356"/>
      <c r="AA17" s="357"/>
      <c r="AB17" s="358"/>
      <c r="AC17" s="356"/>
      <c r="AD17" s="357"/>
      <c r="AE17" s="385"/>
    </row>
    <row r="18" spans="1:31" ht="12.75" customHeight="1">
      <c r="A18" s="438"/>
      <c r="B18" s="439"/>
      <c r="C18" s="439"/>
      <c r="D18" s="440"/>
      <c r="E18" s="451" t="s">
        <v>1839</v>
      </c>
      <c r="F18" s="451"/>
      <c r="G18" s="447" t="s">
        <v>1744</v>
      </c>
      <c r="H18" s="447"/>
      <c r="I18" s="447"/>
      <c r="J18" s="447"/>
      <c r="K18" s="286">
        <f>'小倉北区①'!E44</f>
        <v>5850</v>
      </c>
      <c r="L18" s="287"/>
      <c r="M18" s="288"/>
      <c r="N18" s="286">
        <f>'小倉北区①'!F44</f>
        <v>0</v>
      </c>
      <c r="O18" s="287"/>
      <c r="P18" s="288"/>
      <c r="Q18" s="289">
        <f t="shared" si="0"/>
        <v>0</v>
      </c>
      <c r="R18" s="289"/>
      <c r="S18" s="289"/>
      <c r="T18" s="356"/>
      <c r="U18" s="357"/>
      <c r="V18" s="358"/>
      <c r="W18" s="356"/>
      <c r="X18" s="357"/>
      <c r="Y18" s="358"/>
      <c r="Z18" s="356"/>
      <c r="AA18" s="357"/>
      <c r="AB18" s="358"/>
      <c r="AC18" s="356"/>
      <c r="AD18" s="357"/>
      <c r="AE18" s="385"/>
    </row>
    <row r="19" spans="1:31" ht="12.75" customHeight="1">
      <c r="A19" s="438"/>
      <c r="B19" s="439"/>
      <c r="C19" s="439"/>
      <c r="D19" s="440"/>
      <c r="E19" s="451" t="s">
        <v>1840</v>
      </c>
      <c r="F19" s="451"/>
      <c r="G19" s="447" t="s">
        <v>1745</v>
      </c>
      <c r="H19" s="447"/>
      <c r="I19" s="447"/>
      <c r="J19" s="447"/>
      <c r="K19" s="286">
        <f>'小倉北区①'!E54</f>
        <v>2890</v>
      </c>
      <c r="L19" s="287"/>
      <c r="M19" s="288"/>
      <c r="N19" s="286">
        <f>'小倉北区①'!F54</f>
        <v>0</v>
      </c>
      <c r="O19" s="287"/>
      <c r="P19" s="288"/>
      <c r="Q19" s="289">
        <f t="shared" si="0"/>
        <v>0</v>
      </c>
      <c r="R19" s="289"/>
      <c r="S19" s="289"/>
      <c r="T19" s="356"/>
      <c r="U19" s="357"/>
      <c r="V19" s="358"/>
      <c r="W19" s="356"/>
      <c r="X19" s="357"/>
      <c r="Y19" s="358"/>
      <c r="Z19" s="356"/>
      <c r="AA19" s="357"/>
      <c r="AB19" s="358"/>
      <c r="AC19" s="356"/>
      <c r="AD19" s="357"/>
      <c r="AE19" s="385"/>
    </row>
    <row r="20" spans="1:31" ht="12.75" customHeight="1">
      <c r="A20" s="438"/>
      <c r="B20" s="439"/>
      <c r="C20" s="439"/>
      <c r="D20" s="440"/>
      <c r="E20" s="451" t="s">
        <v>1841</v>
      </c>
      <c r="F20" s="451"/>
      <c r="G20" s="447" t="s">
        <v>1746</v>
      </c>
      <c r="H20" s="447"/>
      <c r="I20" s="447"/>
      <c r="J20" s="447"/>
      <c r="K20" s="286">
        <f>'小倉北区①'!E65</f>
        <v>3120</v>
      </c>
      <c r="L20" s="287"/>
      <c r="M20" s="288"/>
      <c r="N20" s="286">
        <f>'小倉北区①'!F65</f>
        <v>0</v>
      </c>
      <c r="O20" s="287"/>
      <c r="P20" s="288"/>
      <c r="Q20" s="289">
        <f t="shared" si="0"/>
        <v>0</v>
      </c>
      <c r="R20" s="289"/>
      <c r="S20" s="289"/>
      <c r="T20" s="356"/>
      <c r="U20" s="357"/>
      <c r="V20" s="358"/>
      <c r="W20" s="356"/>
      <c r="X20" s="357"/>
      <c r="Y20" s="358"/>
      <c r="Z20" s="356"/>
      <c r="AA20" s="357"/>
      <c r="AB20" s="358"/>
      <c r="AC20" s="356"/>
      <c r="AD20" s="357"/>
      <c r="AE20" s="385"/>
    </row>
    <row r="21" spans="1:31" ht="12.75" customHeight="1">
      <c r="A21" s="438"/>
      <c r="B21" s="439"/>
      <c r="C21" s="439"/>
      <c r="D21" s="440"/>
      <c r="E21" s="451" t="s">
        <v>1842</v>
      </c>
      <c r="F21" s="451"/>
      <c r="G21" s="447" t="s">
        <v>1747</v>
      </c>
      <c r="H21" s="447"/>
      <c r="I21" s="447"/>
      <c r="J21" s="447"/>
      <c r="K21" s="286">
        <f>'小倉北区①'!S16</f>
        <v>3790</v>
      </c>
      <c r="L21" s="287"/>
      <c r="M21" s="288"/>
      <c r="N21" s="286">
        <f>'小倉北区①'!T16</f>
        <v>0</v>
      </c>
      <c r="O21" s="287"/>
      <c r="P21" s="288"/>
      <c r="Q21" s="289">
        <f t="shared" si="0"/>
        <v>0</v>
      </c>
      <c r="R21" s="289"/>
      <c r="S21" s="289"/>
      <c r="T21" s="356"/>
      <c r="U21" s="357"/>
      <c r="V21" s="358"/>
      <c r="W21" s="356"/>
      <c r="X21" s="357"/>
      <c r="Y21" s="358"/>
      <c r="Z21" s="356"/>
      <c r="AA21" s="357"/>
      <c r="AB21" s="358"/>
      <c r="AC21" s="356"/>
      <c r="AD21" s="357"/>
      <c r="AE21" s="385"/>
    </row>
    <row r="22" spans="1:31" ht="12.75" customHeight="1">
      <c r="A22" s="438"/>
      <c r="B22" s="439"/>
      <c r="C22" s="439"/>
      <c r="D22" s="440"/>
      <c r="E22" s="451" t="s">
        <v>1843</v>
      </c>
      <c r="F22" s="451"/>
      <c r="G22" s="447" t="s">
        <v>1748</v>
      </c>
      <c r="H22" s="447"/>
      <c r="I22" s="447"/>
      <c r="J22" s="447"/>
      <c r="K22" s="286">
        <f>'小倉北区①'!S27</f>
        <v>4880</v>
      </c>
      <c r="L22" s="287"/>
      <c r="M22" s="288"/>
      <c r="N22" s="286">
        <f>'小倉北区①'!T27</f>
        <v>0</v>
      </c>
      <c r="O22" s="287"/>
      <c r="P22" s="288"/>
      <c r="Q22" s="289">
        <f t="shared" si="0"/>
        <v>0</v>
      </c>
      <c r="R22" s="289"/>
      <c r="S22" s="289"/>
      <c r="T22" s="356"/>
      <c r="U22" s="357"/>
      <c r="V22" s="358"/>
      <c r="W22" s="356"/>
      <c r="X22" s="357"/>
      <c r="Y22" s="358"/>
      <c r="Z22" s="356"/>
      <c r="AA22" s="357"/>
      <c r="AB22" s="358"/>
      <c r="AC22" s="356"/>
      <c r="AD22" s="357"/>
      <c r="AE22" s="385"/>
    </row>
    <row r="23" spans="1:31" ht="12.75" customHeight="1">
      <c r="A23" s="438"/>
      <c r="B23" s="439"/>
      <c r="C23" s="439"/>
      <c r="D23" s="440"/>
      <c r="E23" s="451" t="s">
        <v>1844</v>
      </c>
      <c r="F23" s="451"/>
      <c r="G23" s="447" t="s">
        <v>1749</v>
      </c>
      <c r="H23" s="447"/>
      <c r="I23" s="447"/>
      <c r="J23" s="447"/>
      <c r="K23" s="286">
        <f>'小倉北区①'!S40</f>
        <v>4850</v>
      </c>
      <c r="L23" s="287"/>
      <c r="M23" s="288"/>
      <c r="N23" s="286">
        <f>'小倉北区①'!T40</f>
        <v>0</v>
      </c>
      <c r="O23" s="287"/>
      <c r="P23" s="288"/>
      <c r="Q23" s="289">
        <f t="shared" si="0"/>
        <v>0</v>
      </c>
      <c r="R23" s="289"/>
      <c r="S23" s="289"/>
      <c r="T23" s="356"/>
      <c r="U23" s="357"/>
      <c r="V23" s="358"/>
      <c r="W23" s="356"/>
      <c r="X23" s="357"/>
      <c r="Y23" s="358"/>
      <c r="Z23" s="356"/>
      <c r="AA23" s="357"/>
      <c r="AB23" s="358"/>
      <c r="AC23" s="356"/>
      <c r="AD23" s="357"/>
      <c r="AE23" s="385"/>
    </row>
    <row r="24" spans="1:31" ht="12.75" customHeight="1">
      <c r="A24" s="438"/>
      <c r="B24" s="439"/>
      <c r="C24" s="439"/>
      <c r="D24" s="440"/>
      <c r="E24" s="451" t="s">
        <v>1845</v>
      </c>
      <c r="F24" s="451"/>
      <c r="G24" s="447" t="s">
        <v>1750</v>
      </c>
      <c r="H24" s="447"/>
      <c r="I24" s="447"/>
      <c r="J24" s="447"/>
      <c r="K24" s="286">
        <f>'小倉北区①'!S51</f>
        <v>4640</v>
      </c>
      <c r="L24" s="287"/>
      <c r="M24" s="288"/>
      <c r="N24" s="286">
        <f>'小倉北区①'!T51</f>
        <v>0</v>
      </c>
      <c r="O24" s="287"/>
      <c r="P24" s="288"/>
      <c r="Q24" s="289">
        <f t="shared" si="0"/>
        <v>0</v>
      </c>
      <c r="R24" s="289"/>
      <c r="S24" s="289"/>
      <c r="T24" s="512"/>
      <c r="U24" s="513"/>
      <c r="V24" s="514"/>
      <c r="W24" s="356"/>
      <c r="X24" s="357"/>
      <c r="Y24" s="358"/>
      <c r="Z24" s="356"/>
      <c r="AA24" s="357"/>
      <c r="AB24" s="358"/>
      <c r="AC24" s="356"/>
      <c r="AD24" s="357"/>
      <c r="AE24" s="385"/>
    </row>
    <row r="25" spans="1:31" ht="12.75" customHeight="1">
      <c r="A25" s="438"/>
      <c r="B25" s="439"/>
      <c r="C25" s="439"/>
      <c r="D25" s="440"/>
      <c r="E25" s="451" t="s">
        <v>1846</v>
      </c>
      <c r="F25" s="451"/>
      <c r="G25" s="447" t="s">
        <v>1751</v>
      </c>
      <c r="H25" s="447"/>
      <c r="I25" s="447"/>
      <c r="J25" s="447"/>
      <c r="K25" s="286">
        <f>'小倉北区①'!S60</f>
        <v>3320</v>
      </c>
      <c r="L25" s="287"/>
      <c r="M25" s="288"/>
      <c r="N25" s="286">
        <f>'小倉北区①'!T60</f>
        <v>0</v>
      </c>
      <c r="O25" s="287"/>
      <c r="P25" s="288"/>
      <c r="Q25" s="289">
        <f t="shared" si="0"/>
        <v>0</v>
      </c>
      <c r="R25" s="289"/>
      <c r="S25" s="289"/>
      <c r="T25" s="356"/>
      <c r="U25" s="357"/>
      <c r="V25" s="358"/>
      <c r="W25" s="508"/>
      <c r="X25" s="509"/>
      <c r="Y25" s="510"/>
      <c r="Z25" s="356"/>
      <c r="AA25" s="357"/>
      <c r="AB25" s="358"/>
      <c r="AC25" s="356"/>
      <c r="AD25" s="357"/>
      <c r="AE25" s="385"/>
    </row>
    <row r="26" spans="1:31" ht="12.75" customHeight="1">
      <c r="A26" s="438"/>
      <c r="B26" s="439"/>
      <c r="C26" s="439"/>
      <c r="D26" s="440"/>
      <c r="E26" s="451" t="s">
        <v>1847</v>
      </c>
      <c r="F26" s="451"/>
      <c r="G26" s="447" t="s">
        <v>1752</v>
      </c>
      <c r="H26" s="447"/>
      <c r="I26" s="447"/>
      <c r="J26" s="447"/>
      <c r="K26" s="286">
        <f>'小倉北区②'!E16</f>
        <v>3170</v>
      </c>
      <c r="L26" s="287"/>
      <c r="M26" s="288"/>
      <c r="N26" s="286">
        <f>'小倉北区②'!F16</f>
        <v>0</v>
      </c>
      <c r="O26" s="287"/>
      <c r="P26" s="288"/>
      <c r="Q26" s="289">
        <f t="shared" si="0"/>
        <v>0</v>
      </c>
      <c r="R26" s="289"/>
      <c r="S26" s="289"/>
      <c r="T26" s="356"/>
      <c r="U26" s="357"/>
      <c r="V26" s="358"/>
      <c r="W26" s="409"/>
      <c r="X26" s="410"/>
      <c r="Y26" s="411"/>
      <c r="Z26" s="418"/>
      <c r="AA26" s="419"/>
      <c r="AB26" s="420"/>
      <c r="AC26" s="418"/>
      <c r="AD26" s="419"/>
      <c r="AE26" s="511"/>
    </row>
    <row r="27" spans="1:31" ht="12.75" customHeight="1">
      <c r="A27" s="438"/>
      <c r="B27" s="439"/>
      <c r="C27" s="439"/>
      <c r="D27" s="440"/>
      <c r="E27" s="451" t="s">
        <v>1848</v>
      </c>
      <c r="F27" s="451"/>
      <c r="G27" s="447" t="s">
        <v>1753</v>
      </c>
      <c r="H27" s="447"/>
      <c r="I27" s="447"/>
      <c r="J27" s="447"/>
      <c r="K27" s="286">
        <f>'小倉北区②'!E29</f>
        <v>4900</v>
      </c>
      <c r="L27" s="287"/>
      <c r="M27" s="288"/>
      <c r="N27" s="286">
        <f>'小倉北区②'!F29</f>
        <v>0</v>
      </c>
      <c r="O27" s="287"/>
      <c r="P27" s="288"/>
      <c r="Q27" s="289">
        <f t="shared" si="0"/>
        <v>0</v>
      </c>
      <c r="R27" s="289"/>
      <c r="S27" s="289"/>
      <c r="T27" s="356"/>
      <c r="U27" s="357"/>
      <c r="V27" s="358"/>
      <c r="W27" s="409"/>
      <c r="X27" s="410"/>
      <c r="Y27" s="411"/>
      <c r="Z27" s="356"/>
      <c r="AA27" s="357"/>
      <c r="AB27" s="358"/>
      <c r="AC27" s="356"/>
      <c r="AD27" s="357"/>
      <c r="AE27" s="385"/>
    </row>
    <row r="28" spans="1:31" ht="12.75" customHeight="1">
      <c r="A28" s="438"/>
      <c r="B28" s="439"/>
      <c r="C28" s="439"/>
      <c r="D28" s="440"/>
      <c r="E28" s="451" t="s">
        <v>1849</v>
      </c>
      <c r="F28" s="451"/>
      <c r="G28" s="447" t="s">
        <v>1754</v>
      </c>
      <c r="H28" s="447"/>
      <c r="I28" s="447"/>
      <c r="J28" s="447"/>
      <c r="K28" s="286">
        <f>'小倉北区②'!E41</f>
        <v>3910</v>
      </c>
      <c r="L28" s="287"/>
      <c r="M28" s="288"/>
      <c r="N28" s="286">
        <f>'小倉北区②'!F41</f>
        <v>0</v>
      </c>
      <c r="O28" s="287"/>
      <c r="P28" s="288"/>
      <c r="Q28" s="289">
        <f t="shared" si="0"/>
        <v>0</v>
      </c>
      <c r="R28" s="289"/>
      <c r="S28" s="289"/>
      <c r="T28" s="356"/>
      <c r="U28" s="357"/>
      <c r="V28" s="358"/>
      <c r="W28" s="409"/>
      <c r="X28" s="410"/>
      <c r="Y28" s="411"/>
      <c r="Z28" s="356"/>
      <c r="AA28" s="357"/>
      <c r="AB28" s="358"/>
      <c r="AC28" s="356"/>
      <c r="AD28" s="357"/>
      <c r="AE28" s="385"/>
    </row>
    <row r="29" spans="1:31" ht="12.75" customHeight="1">
      <c r="A29" s="438"/>
      <c r="B29" s="439"/>
      <c r="C29" s="439"/>
      <c r="D29" s="440"/>
      <c r="E29" s="451" t="s">
        <v>1850</v>
      </c>
      <c r="F29" s="451"/>
      <c r="G29" s="447" t="s">
        <v>1755</v>
      </c>
      <c r="H29" s="447"/>
      <c r="I29" s="447"/>
      <c r="J29" s="447"/>
      <c r="K29" s="286">
        <f>'小倉北区②'!E50</f>
        <v>3520</v>
      </c>
      <c r="L29" s="287"/>
      <c r="M29" s="288"/>
      <c r="N29" s="286">
        <f>'小倉北区②'!F50</f>
        <v>0</v>
      </c>
      <c r="O29" s="287"/>
      <c r="P29" s="288"/>
      <c r="Q29" s="289">
        <f t="shared" si="0"/>
        <v>0</v>
      </c>
      <c r="R29" s="289"/>
      <c r="S29" s="289"/>
      <c r="T29" s="356"/>
      <c r="U29" s="357"/>
      <c r="V29" s="358"/>
      <c r="W29" s="409"/>
      <c r="X29" s="410"/>
      <c r="Y29" s="411"/>
      <c r="Z29" s="356"/>
      <c r="AA29" s="357"/>
      <c r="AB29" s="358"/>
      <c r="AC29" s="356"/>
      <c r="AD29" s="357"/>
      <c r="AE29" s="385"/>
    </row>
    <row r="30" spans="1:31" ht="12.75" customHeight="1">
      <c r="A30" s="438"/>
      <c r="B30" s="439"/>
      <c r="C30" s="439"/>
      <c r="D30" s="440"/>
      <c r="E30" s="451" t="s">
        <v>1851</v>
      </c>
      <c r="F30" s="451"/>
      <c r="G30" s="447" t="s">
        <v>1756</v>
      </c>
      <c r="H30" s="447"/>
      <c r="I30" s="447"/>
      <c r="J30" s="447"/>
      <c r="K30" s="286">
        <f>'小倉北区②'!E63</f>
        <v>5440</v>
      </c>
      <c r="L30" s="287"/>
      <c r="M30" s="288"/>
      <c r="N30" s="286">
        <f>'小倉北区②'!F63</f>
        <v>0</v>
      </c>
      <c r="O30" s="287"/>
      <c r="P30" s="288"/>
      <c r="Q30" s="289">
        <f t="shared" si="0"/>
        <v>0</v>
      </c>
      <c r="R30" s="289"/>
      <c r="S30" s="289"/>
      <c r="T30" s="356"/>
      <c r="U30" s="357"/>
      <c r="V30" s="358"/>
      <c r="W30" s="409"/>
      <c r="X30" s="410"/>
      <c r="Y30" s="411"/>
      <c r="Z30" s="356"/>
      <c r="AA30" s="357"/>
      <c r="AB30" s="358"/>
      <c r="AC30" s="356"/>
      <c r="AD30" s="357"/>
      <c r="AE30" s="385"/>
    </row>
    <row r="31" spans="1:31" ht="12.75" customHeight="1">
      <c r="A31" s="438"/>
      <c r="B31" s="439"/>
      <c r="C31" s="439"/>
      <c r="D31" s="440"/>
      <c r="E31" s="451" t="s">
        <v>1852</v>
      </c>
      <c r="F31" s="451"/>
      <c r="G31" s="447" t="s">
        <v>1757</v>
      </c>
      <c r="H31" s="447"/>
      <c r="I31" s="447"/>
      <c r="J31" s="447"/>
      <c r="K31" s="515">
        <f>'小倉北区②'!S18</f>
        <v>4350</v>
      </c>
      <c r="L31" s="516"/>
      <c r="M31" s="517"/>
      <c r="N31" s="286">
        <f>'小倉北区②'!T18</f>
        <v>0</v>
      </c>
      <c r="O31" s="287"/>
      <c r="P31" s="288"/>
      <c r="Q31" s="289">
        <f t="shared" si="0"/>
        <v>0</v>
      </c>
      <c r="R31" s="289"/>
      <c r="S31" s="289"/>
      <c r="T31" s="356"/>
      <c r="U31" s="357"/>
      <c r="V31" s="358"/>
      <c r="W31" s="409"/>
      <c r="X31" s="410"/>
      <c r="Y31" s="411"/>
      <c r="Z31" s="356"/>
      <c r="AA31" s="357"/>
      <c r="AB31" s="358"/>
      <c r="AC31" s="356"/>
      <c r="AD31" s="357"/>
      <c r="AE31" s="385"/>
    </row>
    <row r="32" spans="1:31" ht="12.75" customHeight="1">
      <c r="A32" s="438"/>
      <c r="B32" s="439"/>
      <c r="C32" s="439"/>
      <c r="D32" s="440"/>
      <c r="E32" s="451" t="s">
        <v>1853</v>
      </c>
      <c r="F32" s="451"/>
      <c r="G32" s="447" t="s">
        <v>1758</v>
      </c>
      <c r="H32" s="447"/>
      <c r="I32" s="447"/>
      <c r="J32" s="447"/>
      <c r="K32" s="286">
        <f>'小倉北区②'!S30</f>
        <v>4600</v>
      </c>
      <c r="L32" s="287"/>
      <c r="M32" s="288"/>
      <c r="N32" s="286">
        <f>'小倉北区②'!T30</f>
        <v>0</v>
      </c>
      <c r="O32" s="287"/>
      <c r="P32" s="288"/>
      <c r="Q32" s="289">
        <f t="shared" si="0"/>
        <v>0</v>
      </c>
      <c r="R32" s="289"/>
      <c r="S32" s="289"/>
      <c r="T32" s="356"/>
      <c r="U32" s="357"/>
      <c r="V32" s="358"/>
      <c r="W32" s="409"/>
      <c r="X32" s="410"/>
      <c r="Y32" s="411"/>
      <c r="Z32" s="356"/>
      <c r="AA32" s="357"/>
      <c r="AB32" s="358"/>
      <c r="AC32" s="356"/>
      <c r="AD32" s="357"/>
      <c r="AE32" s="385"/>
    </row>
    <row r="33" spans="1:31" ht="12.75" customHeight="1">
      <c r="A33" s="438"/>
      <c r="B33" s="439"/>
      <c r="C33" s="439"/>
      <c r="D33" s="440"/>
      <c r="E33" s="444" t="s">
        <v>1854</v>
      </c>
      <c r="F33" s="444"/>
      <c r="G33" s="450" t="s">
        <v>1759</v>
      </c>
      <c r="H33" s="450"/>
      <c r="I33" s="450"/>
      <c r="J33" s="450"/>
      <c r="K33" s="518">
        <f>'小倉北区②'!S45</f>
        <v>5730</v>
      </c>
      <c r="L33" s="519"/>
      <c r="M33" s="520"/>
      <c r="N33" s="347">
        <f>'小倉北区②'!T45</f>
        <v>0</v>
      </c>
      <c r="O33" s="348"/>
      <c r="P33" s="349"/>
      <c r="Q33" s="301">
        <f t="shared" si="0"/>
        <v>0</v>
      </c>
      <c r="R33" s="301"/>
      <c r="S33" s="301"/>
      <c r="T33" s="376"/>
      <c r="U33" s="377"/>
      <c r="V33" s="378"/>
      <c r="W33" s="415"/>
      <c r="X33" s="416"/>
      <c r="Y33" s="417"/>
      <c r="Z33" s="376"/>
      <c r="AA33" s="377"/>
      <c r="AB33" s="378"/>
      <c r="AC33" s="376"/>
      <c r="AD33" s="377"/>
      <c r="AE33" s="521"/>
    </row>
    <row r="34" spans="1:31" ht="12.75" customHeight="1">
      <c r="A34" s="441"/>
      <c r="B34" s="442"/>
      <c r="C34" s="442"/>
      <c r="D34" s="443"/>
      <c r="E34" s="456" t="s">
        <v>1741</v>
      </c>
      <c r="F34" s="456"/>
      <c r="G34" s="456"/>
      <c r="H34" s="456"/>
      <c r="I34" s="456"/>
      <c r="J34" s="456"/>
      <c r="K34" s="313">
        <f>SUM(K16:M33)</f>
        <v>78910</v>
      </c>
      <c r="L34" s="314"/>
      <c r="M34" s="315"/>
      <c r="N34" s="313">
        <f>SUM(N16:P33)</f>
        <v>0</v>
      </c>
      <c r="O34" s="314"/>
      <c r="P34" s="315"/>
      <c r="Q34" s="300">
        <f t="shared" si="0"/>
        <v>0</v>
      </c>
      <c r="R34" s="300"/>
      <c r="S34" s="300"/>
      <c r="T34" s="353"/>
      <c r="U34" s="354"/>
      <c r="V34" s="355"/>
      <c r="W34" s="412"/>
      <c r="X34" s="413"/>
      <c r="Y34" s="414"/>
      <c r="Z34" s="353"/>
      <c r="AA34" s="354"/>
      <c r="AB34" s="355"/>
      <c r="AC34" s="353"/>
      <c r="AD34" s="354"/>
      <c r="AE34" s="393"/>
    </row>
    <row r="35" spans="1:31" ht="12.75" customHeight="1">
      <c r="A35" s="435" t="s">
        <v>1905</v>
      </c>
      <c r="B35" s="436"/>
      <c r="C35" s="436"/>
      <c r="D35" s="437"/>
      <c r="E35" s="455" t="s">
        <v>1855</v>
      </c>
      <c r="F35" s="455"/>
      <c r="G35" s="449" t="s">
        <v>1760</v>
      </c>
      <c r="H35" s="449"/>
      <c r="I35" s="449"/>
      <c r="J35" s="449"/>
      <c r="K35" s="318">
        <f>'小倉南区①'!E15</f>
        <v>3790</v>
      </c>
      <c r="L35" s="319"/>
      <c r="M35" s="320"/>
      <c r="N35" s="318">
        <f>'小倉南区①'!F15</f>
        <v>0</v>
      </c>
      <c r="O35" s="319"/>
      <c r="P35" s="320"/>
      <c r="Q35" s="493">
        <f t="shared" si="0"/>
        <v>0</v>
      </c>
      <c r="R35" s="493"/>
      <c r="S35" s="493"/>
      <c r="T35" s="350"/>
      <c r="U35" s="351"/>
      <c r="V35" s="352"/>
      <c r="W35" s="389"/>
      <c r="X35" s="390"/>
      <c r="Y35" s="391"/>
      <c r="Z35" s="350"/>
      <c r="AA35" s="351"/>
      <c r="AB35" s="352"/>
      <c r="AC35" s="350"/>
      <c r="AD35" s="351"/>
      <c r="AE35" s="394"/>
    </row>
    <row r="36" spans="1:31" ht="12.75" customHeight="1">
      <c r="A36" s="438"/>
      <c r="B36" s="439"/>
      <c r="C36" s="439"/>
      <c r="D36" s="440"/>
      <c r="E36" s="451" t="s">
        <v>1856</v>
      </c>
      <c r="F36" s="451"/>
      <c r="G36" s="447" t="s">
        <v>1761</v>
      </c>
      <c r="H36" s="447"/>
      <c r="I36" s="447"/>
      <c r="J36" s="447"/>
      <c r="K36" s="286">
        <f>'小倉南区①'!E23</f>
        <v>3580</v>
      </c>
      <c r="L36" s="287"/>
      <c r="M36" s="288"/>
      <c r="N36" s="286">
        <f>'小倉南区①'!F23</f>
        <v>0</v>
      </c>
      <c r="O36" s="287"/>
      <c r="P36" s="288"/>
      <c r="Q36" s="289">
        <f t="shared" si="0"/>
        <v>0</v>
      </c>
      <c r="R36" s="289"/>
      <c r="S36" s="289"/>
      <c r="T36" s="356"/>
      <c r="U36" s="357"/>
      <c r="V36" s="358"/>
      <c r="W36" s="409"/>
      <c r="X36" s="410"/>
      <c r="Y36" s="411"/>
      <c r="Z36" s="356"/>
      <c r="AA36" s="357"/>
      <c r="AB36" s="358"/>
      <c r="AC36" s="356"/>
      <c r="AD36" s="357"/>
      <c r="AE36" s="385"/>
    </row>
    <row r="37" spans="1:31" ht="12.75" customHeight="1">
      <c r="A37" s="438"/>
      <c r="B37" s="439"/>
      <c r="C37" s="439"/>
      <c r="D37" s="440"/>
      <c r="E37" s="451" t="s">
        <v>1857</v>
      </c>
      <c r="F37" s="451"/>
      <c r="G37" s="447" t="s">
        <v>1762</v>
      </c>
      <c r="H37" s="447"/>
      <c r="I37" s="447"/>
      <c r="J37" s="447"/>
      <c r="K37" s="286">
        <f>'小倉南区①'!E33</f>
        <v>4230</v>
      </c>
      <c r="L37" s="287"/>
      <c r="M37" s="288"/>
      <c r="N37" s="286">
        <f>'小倉南区①'!F33</f>
        <v>0</v>
      </c>
      <c r="O37" s="287"/>
      <c r="P37" s="288"/>
      <c r="Q37" s="289">
        <f t="shared" si="0"/>
        <v>0</v>
      </c>
      <c r="R37" s="289"/>
      <c r="S37" s="289"/>
      <c r="T37" s="356"/>
      <c r="U37" s="357"/>
      <c r="V37" s="358"/>
      <c r="W37" s="409"/>
      <c r="X37" s="410"/>
      <c r="Y37" s="411"/>
      <c r="Z37" s="356"/>
      <c r="AA37" s="357"/>
      <c r="AB37" s="358"/>
      <c r="AC37" s="356"/>
      <c r="AD37" s="357"/>
      <c r="AE37" s="385"/>
    </row>
    <row r="38" spans="1:31" ht="12.75" customHeight="1">
      <c r="A38" s="438"/>
      <c r="B38" s="439"/>
      <c r="C38" s="439"/>
      <c r="D38" s="440"/>
      <c r="E38" s="451" t="s">
        <v>1858</v>
      </c>
      <c r="F38" s="451"/>
      <c r="G38" s="447" t="s">
        <v>1763</v>
      </c>
      <c r="H38" s="447"/>
      <c r="I38" s="447"/>
      <c r="J38" s="447"/>
      <c r="K38" s="286">
        <f>'小倉南区①'!E42</f>
        <v>4110</v>
      </c>
      <c r="L38" s="287"/>
      <c r="M38" s="288"/>
      <c r="N38" s="286">
        <f>'小倉南区①'!F42</f>
        <v>0</v>
      </c>
      <c r="O38" s="287"/>
      <c r="P38" s="288"/>
      <c r="Q38" s="289">
        <f t="shared" si="0"/>
        <v>0</v>
      </c>
      <c r="R38" s="289"/>
      <c r="S38" s="289"/>
      <c r="T38" s="356"/>
      <c r="U38" s="357"/>
      <c r="V38" s="358"/>
      <c r="W38" s="409"/>
      <c r="X38" s="410"/>
      <c r="Y38" s="411"/>
      <c r="Z38" s="356"/>
      <c r="AA38" s="357"/>
      <c r="AB38" s="358"/>
      <c r="AC38" s="356"/>
      <c r="AD38" s="357"/>
      <c r="AE38" s="385"/>
    </row>
    <row r="39" spans="1:31" ht="12.75" customHeight="1">
      <c r="A39" s="438"/>
      <c r="B39" s="439"/>
      <c r="C39" s="439"/>
      <c r="D39" s="440"/>
      <c r="E39" s="451" t="s">
        <v>1859</v>
      </c>
      <c r="F39" s="451"/>
      <c r="G39" s="447" t="s">
        <v>1764</v>
      </c>
      <c r="H39" s="447"/>
      <c r="I39" s="447"/>
      <c r="J39" s="447"/>
      <c r="K39" s="286">
        <f>'小倉南区①'!E55</f>
        <v>4730</v>
      </c>
      <c r="L39" s="287"/>
      <c r="M39" s="288"/>
      <c r="N39" s="286">
        <f>'小倉南区①'!F55</f>
        <v>0</v>
      </c>
      <c r="O39" s="287"/>
      <c r="P39" s="288"/>
      <c r="Q39" s="289">
        <f aca="true" t="shared" si="1" ref="Q39:Q61">N39/K39</f>
        <v>0</v>
      </c>
      <c r="R39" s="289"/>
      <c r="S39" s="289"/>
      <c r="T39" s="356"/>
      <c r="U39" s="357"/>
      <c r="V39" s="358"/>
      <c r="W39" s="409"/>
      <c r="X39" s="410"/>
      <c r="Y39" s="411"/>
      <c r="Z39" s="356"/>
      <c r="AA39" s="357"/>
      <c r="AB39" s="358"/>
      <c r="AC39" s="356"/>
      <c r="AD39" s="357"/>
      <c r="AE39" s="385"/>
    </row>
    <row r="40" spans="1:31" ht="12.75" customHeight="1">
      <c r="A40" s="438"/>
      <c r="B40" s="439"/>
      <c r="C40" s="439"/>
      <c r="D40" s="440"/>
      <c r="E40" s="451" t="s">
        <v>1860</v>
      </c>
      <c r="F40" s="451"/>
      <c r="G40" s="447" t="s">
        <v>1765</v>
      </c>
      <c r="H40" s="447"/>
      <c r="I40" s="447"/>
      <c r="J40" s="447"/>
      <c r="K40" s="286">
        <f>'小倉南区①'!S9</f>
        <v>4480</v>
      </c>
      <c r="L40" s="287"/>
      <c r="M40" s="288"/>
      <c r="N40" s="286">
        <f>'小倉南区①'!T9</f>
        <v>0</v>
      </c>
      <c r="O40" s="287"/>
      <c r="P40" s="288"/>
      <c r="Q40" s="289">
        <f t="shared" si="1"/>
        <v>0</v>
      </c>
      <c r="R40" s="289"/>
      <c r="S40" s="289"/>
      <c r="T40" s="356"/>
      <c r="U40" s="357"/>
      <c r="V40" s="358"/>
      <c r="W40" s="409"/>
      <c r="X40" s="410"/>
      <c r="Y40" s="411"/>
      <c r="Z40" s="356"/>
      <c r="AA40" s="357"/>
      <c r="AB40" s="358"/>
      <c r="AC40" s="356"/>
      <c r="AD40" s="357"/>
      <c r="AE40" s="385"/>
    </row>
    <row r="41" spans="1:31" ht="12.75" customHeight="1">
      <c r="A41" s="438"/>
      <c r="B41" s="439"/>
      <c r="C41" s="439"/>
      <c r="D41" s="440"/>
      <c r="E41" s="451" t="s">
        <v>1861</v>
      </c>
      <c r="F41" s="451"/>
      <c r="G41" s="447" t="s">
        <v>1766</v>
      </c>
      <c r="H41" s="447"/>
      <c r="I41" s="447"/>
      <c r="J41" s="447"/>
      <c r="K41" s="286">
        <f>'小倉南区①'!S23</f>
        <v>5260</v>
      </c>
      <c r="L41" s="287"/>
      <c r="M41" s="288"/>
      <c r="N41" s="286">
        <f>'小倉南区①'!T23</f>
        <v>0</v>
      </c>
      <c r="O41" s="287"/>
      <c r="P41" s="288"/>
      <c r="Q41" s="289">
        <f t="shared" si="1"/>
        <v>0</v>
      </c>
      <c r="R41" s="289"/>
      <c r="S41" s="289"/>
      <c r="T41" s="356"/>
      <c r="U41" s="357"/>
      <c r="V41" s="358"/>
      <c r="W41" s="409"/>
      <c r="X41" s="410"/>
      <c r="Y41" s="411"/>
      <c r="Z41" s="356"/>
      <c r="AA41" s="357"/>
      <c r="AB41" s="358"/>
      <c r="AC41" s="356"/>
      <c r="AD41" s="357"/>
      <c r="AE41" s="385"/>
    </row>
    <row r="42" spans="1:31" ht="12.75" customHeight="1">
      <c r="A42" s="438"/>
      <c r="B42" s="439"/>
      <c r="C42" s="439"/>
      <c r="D42" s="440"/>
      <c r="E42" s="451" t="s">
        <v>1862</v>
      </c>
      <c r="F42" s="451"/>
      <c r="G42" s="447" t="s">
        <v>1767</v>
      </c>
      <c r="H42" s="447"/>
      <c r="I42" s="447"/>
      <c r="J42" s="447"/>
      <c r="K42" s="286">
        <f>'小倉南区①'!S35</f>
        <v>4280</v>
      </c>
      <c r="L42" s="287"/>
      <c r="M42" s="288"/>
      <c r="N42" s="286">
        <f>'小倉南区①'!T35</f>
        <v>0</v>
      </c>
      <c r="O42" s="287"/>
      <c r="P42" s="288"/>
      <c r="Q42" s="289">
        <f t="shared" si="1"/>
        <v>0</v>
      </c>
      <c r="R42" s="289"/>
      <c r="S42" s="289"/>
      <c r="T42" s="356"/>
      <c r="U42" s="357"/>
      <c r="V42" s="358"/>
      <c r="W42" s="409"/>
      <c r="X42" s="410"/>
      <c r="Y42" s="411"/>
      <c r="Z42" s="356"/>
      <c r="AA42" s="357"/>
      <c r="AB42" s="358"/>
      <c r="AC42" s="356"/>
      <c r="AD42" s="357"/>
      <c r="AE42" s="385"/>
    </row>
    <row r="43" spans="1:31" ht="12.75" customHeight="1">
      <c r="A43" s="438"/>
      <c r="B43" s="439"/>
      <c r="C43" s="439"/>
      <c r="D43" s="440"/>
      <c r="E43" s="451" t="s">
        <v>1863</v>
      </c>
      <c r="F43" s="451"/>
      <c r="G43" s="447" t="s">
        <v>1768</v>
      </c>
      <c r="H43" s="447"/>
      <c r="I43" s="447"/>
      <c r="J43" s="447"/>
      <c r="K43" s="286">
        <f>'小倉南区①'!S48</f>
        <v>4970</v>
      </c>
      <c r="L43" s="287"/>
      <c r="M43" s="288"/>
      <c r="N43" s="286">
        <f>'小倉南区①'!T48</f>
        <v>0</v>
      </c>
      <c r="O43" s="287"/>
      <c r="P43" s="288"/>
      <c r="Q43" s="289">
        <f t="shared" si="1"/>
        <v>0</v>
      </c>
      <c r="R43" s="289"/>
      <c r="S43" s="289"/>
      <c r="T43" s="356"/>
      <c r="U43" s="357"/>
      <c r="V43" s="358"/>
      <c r="W43" s="409"/>
      <c r="X43" s="410"/>
      <c r="Y43" s="411"/>
      <c r="Z43" s="356"/>
      <c r="AA43" s="357"/>
      <c r="AB43" s="358"/>
      <c r="AC43" s="356"/>
      <c r="AD43" s="357"/>
      <c r="AE43" s="385"/>
    </row>
    <row r="44" spans="1:31" ht="12.75" customHeight="1">
      <c r="A44" s="438"/>
      <c r="B44" s="439"/>
      <c r="C44" s="439"/>
      <c r="D44" s="440"/>
      <c r="E44" s="451" t="s">
        <v>1864</v>
      </c>
      <c r="F44" s="451"/>
      <c r="G44" s="447" t="s">
        <v>1769</v>
      </c>
      <c r="H44" s="447"/>
      <c r="I44" s="447"/>
      <c r="J44" s="447"/>
      <c r="K44" s="286">
        <f>'小倉南区①'!S64</f>
        <v>5950</v>
      </c>
      <c r="L44" s="287"/>
      <c r="M44" s="288"/>
      <c r="N44" s="286">
        <f>'小倉南区①'!T64</f>
        <v>0</v>
      </c>
      <c r="O44" s="287"/>
      <c r="P44" s="288"/>
      <c r="Q44" s="289">
        <f t="shared" si="1"/>
        <v>0</v>
      </c>
      <c r="R44" s="289"/>
      <c r="S44" s="289"/>
      <c r="T44" s="356"/>
      <c r="U44" s="357"/>
      <c r="V44" s="358"/>
      <c r="W44" s="409"/>
      <c r="X44" s="410"/>
      <c r="Y44" s="411"/>
      <c r="Z44" s="356"/>
      <c r="AA44" s="357"/>
      <c r="AB44" s="358"/>
      <c r="AC44" s="356"/>
      <c r="AD44" s="357"/>
      <c r="AE44" s="385"/>
    </row>
    <row r="45" spans="1:31" ht="12.75" customHeight="1">
      <c r="A45" s="438"/>
      <c r="B45" s="439"/>
      <c r="C45" s="439"/>
      <c r="D45" s="440"/>
      <c r="E45" s="451" t="s">
        <v>1865</v>
      </c>
      <c r="F45" s="451"/>
      <c r="G45" s="447" t="s">
        <v>1770</v>
      </c>
      <c r="H45" s="447"/>
      <c r="I45" s="447"/>
      <c r="J45" s="447"/>
      <c r="K45" s="286">
        <f>'小倉南区②'!E18</f>
        <v>4730</v>
      </c>
      <c r="L45" s="287"/>
      <c r="M45" s="288"/>
      <c r="N45" s="286">
        <f>'小倉南区②'!F18</f>
        <v>0</v>
      </c>
      <c r="O45" s="287"/>
      <c r="P45" s="288"/>
      <c r="Q45" s="289">
        <f t="shared" si="1"/>
        <v>0</v>
      </c>
      <c r="R45" s="289"/>
      <c r="S45" s="289"/>
      <c r="T45" s="356"/>
      <c r="U45" s="357"/>
      <c r="V45" s="358"/>
      <c r="W45" s="409"/>
      <c r="X45" s="410"/>
      <c r="Y45" s="411"/>
      <c r="Z45" s="356"/>
      <c r="AA45" s="357"/>
      <c r="AB45" s="358"/>
      <c r="AC45" s="356"/>
      <c r="AD45" s="357"/>
      <c r="AE45" s="385"/>
    </row>
    <row r="46" spans="1:31" ht="12.75" customHeight="1">
      <c r="A46" s="438"/>
      <c r="B46" s="439"/>
      <c r="C46" s="439"/>
      <c r="D46" s="440"/>
      <c r="E46" s="451" t="s">
        <v>1866</v>
      </c>
      <c r="F46" s="451"/>
      <c r="G46" s="447" t="s">
        <v>1771</v>
      </c>
      <c r="H46" s="447"/>
      <c r="I46" s="447"/>
      <c r="J46" s="447"/>
      <c r="K46" s="286">
        <f>'小倉南区②'!E31</f>
        <v>3490</v>
      </c>
      <c r="L46" s="287"/>
      <c r="M46" s="288"/>
      <c r="N46" s="286">
        <f>'小倉南区②'!F31</f>
        <v>0</v>
      </c>
      <c r="O46" s="287"/>
      <c r="P46" s="288"/>
      <c r="Q46" s="289">
        <f t="shared" si="1"/>
        <v>0</v>
      </c>
      <c r="R46" s="289"/>
      <c r="S46" s="289"/>
      <c r="T46" s="356"/>
      <c r="U46" s="357"/>
      <c r="V46" s="358"/>
      <c r="W46" s="409"/>
      <c r="X46" s="410"/>
      <c r="Y46" s="411"/>
      <c r="Z46" s="356"/>
      <c r="AA46" s="357"/>
      <c r="AB46" s="358"/>
      <c r="AC46" s="356"/>
      <c r="AD46" s="357"/>
      <c r="AE46" s="385"/>
    </row>
    <row r="47" spans="1:31" ht="12.75" customHeight="1">
      <c r="A47" s="438"/>
      <c r="B47" s="439"/>
      <c r="C47" s="439"/>
      <c r="D47" s="440"/>
      <c r="E47" s="451" t="s">
        <v>1867</v>
      </c>
      <c r="F47" s="451"/>
      <c r="G47" s="447" t="s">
        <v>1772</v>
      </c>
      <c r="H47" s="447"/>
      <c r="I47" s="447"/>
      <c r="J47" s="447"/>
      <c r="K47" s="286">
        <f>'小倉南区②'!E46</f>
        <v>5560</v>
      </c>
      <c r="L47" s="287"/>
      <c r="M47" s="288"/>
      <c r="N47" s="286">
        <f>'小倉南区②'!F46</f>
        <v>0</v>
      </c>
      <c r="O47" s="287"/>
      <c r="P47" s="288"/>
      <c r="Q47" s="289">
        <f t="shared" si="1"/>
        <v>0</v>
      </c>
      <c r="R47" s="289"/>
      <c r="S47" s="289"/>
      <c r="T47" s="356"/>
      <c r="U47" s="357"/>
      <c r="V47" s="358"/>
      <c r="W47" s="409"/>
      <c r="X47" s="410"/>
      <c r="Y47" s="411"/>
      <c r="Z47" s="356"/>
      <c r="AA47" s="357"/>
      <c r="AB47" s="358"/>
      <c r="AC47" s="356"/>
      <c r="AD47" s="357"/>
      <c r="AE47" s="385"/>
    </row>
    <row r="48" spans="1:31" ht="12.75" customHeight="1">
      <c r="A48" s="438"/>
      <c r="B48" s="439"/>
      <c r="C48" s="439"/>
      <c r="D48" s="440"/>
      <c r="E48" s="451" t="s">
        <v>1868</v>
      </c>
      <c r="F48" s="451"/>
      <c r="G48" s="447" t="s">
        <v>1773</v>
      </c>
      <c r="H48" s="447"/>
      <c r="I48" s="447"/>
      <c r="J48" s="447"/>
      <c r="K48" s="286">
        <f>'小倉南区②'!E57</f>
        <v>3780</v>
      </c>
      <c r="L48" s="287"/>
      <c r="M48" s="288"/>
      <c r="N48" s="286">
        <f>'小倉南区②'!F57</f>
        <v>0</v>
      </c>
      <c r="O48" s="287"/>
      <c r="P48" s="288"/>
      <c r="Q48" s="289">
        <f t="shared" si="1"/>
        <v>0</v>
      </c>
      <c r="R48" s="289"/>
      <c r="S48" s="289"/>
      <c r="T48" s="356"/>
      <c r="U48" s="357"/>
      <c r="V48" s="358"/>
      <c r="W48" s="409"/>
      <c r="X48" s="410"/>
      <c r="Y48" s="411"/>
      <c r="Z48" s="356"/>
      <c r="AA48" s="357"/>
      <c r="AB48" s="358"/>
      <c r="AC48" s="356"/>
      <c r="AD48" s="357"/>
      <c r="AE48" s="385"/>
    </row>
    <row r="49" spans="1:31" ht="12.75" customHeight="1">
      <c r="A49" s="438"/>
      <c r="B49" s="439"/>
      <c r="C49" s="439"/>
      <c r="D49" s="440"/>
      <c r="E49" s="451" t="s">
        <v>1869</v>
      </c>
      <c r="F49" s="451"/>
      <c r="G49" s="447" t="s">
        <v>1774</v>
      </c>
      <c r="H49" s="447"/>
      <c r="I49" s="447"/>
      <c r="J49" s="447"/>
      <c r="K49" s="286">
        <f>'小倉南区②'!S17</f>
        <v>2850</v>
      </c>
      <c r="L49" s="287"/>
      <c r="M49" s="288"/>
      <c r="N49" s="286">
        <f>'小倉南区②'!T17</f>
        <v>0</v>
      </c>
      <c r="O49" s="287"/>
      <c r="P49" s="288"/>
      <c r="Q49" s="289">
        <f t="shared" si="1"/>
        <v>0</v>
      </c>
      <c r="R49" s="289"/>
      <c r="S49" s="289"/>
      <c r="T49" s="356"/>
      <c r="U49" s="357"/>
      <c r="V49" s="358"/>
      <c r="W49" s="409"/>
      <c r="X49" s="410"/>
      <c r="Y49" s="411"/>
      <c r="Z49" s="356"/>
      <c r="AA49" s="357"/>
      <c r="AB49" s="358"/>
      <c r="AC49" s="356"/>
      <c r="AD49" s="357"/>
      <c r="AE49" s="385"/>
    </row>
    <row r="50" spans="1:31" ht="12.75" customHeight="1">
      <c r="A50" s="438"/>
      <c r="B50" s="439"/>
      <c r="C50" s="439"/>
      <c r="D50" s="440"/>
      <c r="E50" s="451" t="s">
        <v>1870</v>
      </c>
      <c r="F50" s="451"/>
      <c r="G50" s="447" t="s">
        <v>1775</v>
      </c>
      <c r="H50" s="447"/>
      <c r="I50" s="447"/>
      <c r="J50" s="447"/>
      <c r="K50" s="286">
        <f>'小倉南区②'!S30</f>
        <v>4790</v>
      </c>
      <c r="L50" s="287"/>
      <c r="M50" s="288"/>
      <c r="N50" s="286">
        <f>'小倉南区②'!T30</f>
        <v>0</v>
      </c>
      <c r="O50" s="287"/>
      <c r="P50" s="288"/>
      <c r="Q50" s="289">
        <f t="shared" si="1"/>
        <v>0</v>
      </c>
      <c r="R50" s="289"/>
      <c r="S50" s="289"/>
      <c r="T50" s="356"/>
      <c r="U50" s="357"/>
      <c r="V50" s="358"/>
      <c r="W50" s="409"/>
      <c r="X50" s="410"/>
      <c r="Y50" s="411"/>
      <c r="Z50" s="356"/>
      <c r="AA50" s="357"/>
      <c r="AB50" s="358"/>
      <c r="AC50" s="356"/>
      <c r="AD50" s="357"/>
      <c r="AE50" s="385"/>
    </row>
    <row r="51" spans="1:31" ht="12.75" customHeight="1">
      <c r="A51" s="438"/>
      <c r="B51" s="439"/>
      <c r="C51" s="439"/>
      <c r="D51" s="440"/>
      <c r="E51" s="451" t="s">
        <v>1871</v>
      </c>
      <c r="F51" s="451"/>
      <c r="G51" s="447" t="s">
        <v>1776</v>
      </c>
      <c r="H51" s="447"/>
      <c r="I51" s="447"/>
      <c r="J51" s="447"/>
      <c r="K51" s="286">
        <f>'小倉南区②'!S39</f>
        <v>3500</v>
      </c>
      <c r="L51" s="287"/>
      <c r="M51" s="288"/>
      <c r="N51" s="286">
        <f>'小倉南区②'!T39</f>
        <v>0</v>
      </c>
      <c r="O51" s="287"/>
      <c r="P51" s="288"/>
      <c r="Q51" s="289">
        <f t="shared" si="1"/>
        <v>0</v>
      </c>
      <c r="R51" s="289"/>
      <c r="S51" s="289"/>
      <c r="T51" s="356"/>
      <c r="U51" s="357"/>
      <c r="V51" s="358"/>
      <c r="W51" s="409"/>
      <c r="X51" s="410"/>
      <c r="Y51" s="411"/>
      <c r="Z51" s="356"/>
      <c r="AA51" s="357"/>
      <c r="AB51" s="358"/>
      <c r="AC51" s="356"/>
      <c r="AD51" s="357"/>
      <c r="AE51" s="385"/>
    </row>
    <row r="52" spans="1:31" ht="12.75" customHeight="1">
      <c r="A52" s="438"/>
      <c r="B52" s="439"/>
      <c r="C52" s="439"/>
      <c r="D52" s="440"/>
      <c r="E52" s="444" t="s">
        <v>1872</v>
      </c>
      <c r="F52" s="444"/>
      <c r="G52" s="450" t="s">
        <v>1777</v>
      </c>
      <c r="H52" s="450"/>
      <c r="I52" s="450"/>
      <c r="J52" s="450"/>
      <c r="K52" s="347">
        <f>'小倉南区②'!S54</f>
        <v>4740</v>
      </c>
      <c r="L52" s="348"/>
      <c r="M52" s="349"/>
      <c r="N52" s="347">
        <f>'小倉南区②'!T54</f>
        <v>0</v>
      </c>
      <c r="O52" s="348"/>
      <c r="P52" s="349"/>
      <c r="Q52" s="301">
        <f t="shared" si="1"/>
        <v>0</v>
      </c>
      <c r="R52" s="301"/>
      <c r="S52" s="301"/>
      <c r="T52" s="363"/>
      <c r="U52" s="364"/>
      <c r="V52" s="365"/>
      <c r="W52" s="386"/>
      <c r="X52" s="387"/>
      <c r="Y52" s="388"/>
      <c r="Z52" s="363"/>
      <c r="AA52" s="364"/>
      <c r="AB52" s="365"/>
      <c r="AC52" s="363"/>
      <c r="AD52" s="364"/>
      <c r="AE52" s="392"/>
    </row>
    <row r="53" spans="1:31" ht="12.75" customHeight="1">
      <c r="A53" s="441"/>
      <c r="B53" s="442"/>
      <c r="C53" s="442"/>
      <c r="D53" s="443"/>
      <c r="E53" s="537" t="s">
        <v>1741</v>
      </c>
      <c r="F53" s="537"/>
      <c r="G53" s="537"/>
      <c r="H53" s="537"/>
      <c r="I53" s="537"/>
      <c r="J53" s="537"/>
      <c r="K53" s="313">
        <f>SUM(K35:M52)</f>
        <v>78820</v>
      </c>
      <c r="L53" s="314"/>
      <c r="M53" s="315"/>
      <c r="N53" s="313">
        <f>SUM(N35:P52)</f>
        <v>0</v>
      </c>
      <c r="O53" s="314"/>
      <c r="P53" s="315"/>
      <c r="Q53" s="300">
        <f t="shared" si="1"/>
        <v>0</v>
      </c>
      <c r="R53" s="300"/>
      <c r="S53" s="300"/>
      <c r="T53" s="353"/>
      <c r="U53" s="354"/>
      <c r="V53" s="355"/>
      <c r="W53" s="412"/>
      <c r="X53" s="413"/>
      <c r="Y53" s="414"/>
      <c r="Z53" s="353"/>
      <c r="AA53" s="354"/>
      <c r="AB53" s="355"/>
      <c r="AC53" s="353"/>
      <c r="AD53" s="354"/>
      <c r="AE53" s="393"/>
    </row>
    <row r="54" spans="1:31" ht="12.75" customHeight="1">
      <c r="A54" s="435" t="s">
        <v>1903</v>
      </c>
      <c r="B54" s="436"/>
      <c r="C54" s="436"/>
      <c r="D54" s="437"/>
      <c r="E54" s="455" t="s">
        <v>1873</v>
      </c>
      <c r="F54" s="455"/>
      <c r="G54" s="449" t="s">
        <v>1778</v>
      </c>
      <c r="H54" s="449"/>
      <c r="I54" s="449"/>
      <c r="J54" s="449"/>
      <c r="K54" s="318">
        <f>'戸畑区・八幡東区'!E16</f>
        <v>4680</v>
      </c>
      <c r="L54" s="319"/>
      <c r="M54" s="320"/>
      <c r="N54" s="318">
        <f>'戸畑区・八幡東区'!F16</f>
        <v>0</v>
      </c>
      <c r="O54" s="319"/>
      <c r="P54" s="320"/>
      <c r="Q54" s="362">
        <f t="shared" si="1"/>
        <v>0</v>
      </c>
      <c r="R54" s="362"/>
      <c r="S54" s="362"/>
      <c r="T54" s="350"/>
      <c r="U54" s="351"/>
      <c r="V54" s="352"/>
      <c r="W54" s="389"/>
      <c r="X54" s="390"/>
      <c r="Y54" s="391"/>
      <c r="Z54" s="350"/>
      <c r="AA54" s="351"/>
      <c r="AB54" s="352"/>
      <c r="AC54" s="350"/>
      <c r="AD54" s="351"/>
      <c r="AE54" s="394"/>
    </row>
    <row r="55" spans="1:31" ht="12.75" customHeight="1">
      <c r="A55" s="438"/>
      <c r="B55" s="439"/>
      <c r="C55" s="439"/>
      <c r="D55" s="440"/>
      <c r="E55" s="451" t="s">
        <v>1874</v>
      </c>
      <c r="F55" s="451"/>
      <c r="G55" s="447" t="s">
        <v>1779</v>
      </c>
      <c r="H55" s="447"/>
      <c r="I55" s="447"/>
      <c r="J55" s="447"/>
      <c r="K55" s="286">
        <f>'戸畑区・八幡東区'!E26</f>
        <v>4580</v>
      </c>
      <c r="L55" s="287"/>
      <c r="M55" s="288"/>
      <c r="N55" s="286">
        <f>'戸畑区・八幡東区'!F26</f>
        <v>0</v>
      </c>
      <c r="O55" s="287"/>
      <c r="P55" s="288"/>
      <c r="Q55" s="301">
        <f t="shared" si="1"/>
        <v>0</v>
      </c>
      <c r="R55" s="301"/>
      <c r="S55" s="301"/>
      <c r="T55" s="356"/>
      <c r="U55" s="357"/>
      <c r="V55" s="358"/>
      <c r="W55" s="356"/>
      <c r="X55" s="357"/>
      <c r="Y55" s="358"/>
      <c r="Z55" s="356"/>
      <c r="AA55" s="357"/>
      <c r="AB55" s="358"/>
      <c r="AC55" s="356"/>
      <c r="AD55" s="357"/>
      <c r="AE55" s="385"/>
    </row>
    <row r="56" spans="1:31" ht="12.75" customHeight="1">
      <c r="A56" s="438"/>
      <c r="B56" s="439"/>
      <c r="C56" s="439"/>
      <c r="D56" s="440"/>
      <c r="E56" s="451" t="s">
        <v>1875</v>
      </c>
      <c r="F56" s="451"/>
      <c r="G56" s="447" t="s">
        <v>1780</v>
      </c>
      <c r="H56" s="447"/>
      <c r="I56" s="447"/>
      <c r="J56" s="447"/>
      <c r="K56" s="286">
        <f>'戸畑区・八幡東区'!E35</f>
        <v>4640</v>
      </c>
      <c r="L56" s="287"/>
      <c r="M56" s="288"/>
      <c r="N56" s="286">
        <f>'戸畑区・八幡東区'!F35</f>
        <v>0</v>
      </c>
      <c r="O56" s="287"/>
      <c r="P56" s="288"/>
      <c r="Q56" s="301">
        <f t="shared" si="1"/>
        <v>0</v>
      </c>
      <c r="R56" s="301"/>
      <c r="S56" s="301"/>
      <c r="T56" s="356"/>
      <c r="U56" s="357"/>
      <c r="V56" s="358"/>
      <c r="W56" s="356"/>
      <c r="X56" s="357"/>
      <c r="Y56" s="358"/>
      <c r="Z56" s="356"/>
      <c r="AA56" s="357"/>
      <c r="AB56" s="358"/>
      <c r="AC56" s="356"/>
      <c r="AD56" s="357"/>
      <c r="AE56" s="385"/>
    </row>
    <row r="57" spans="1:31" ht="12.75" customHeight="1">
      <c r="A57" s="438"/>
      <c r="B57" s="439"/>
      <c r="C57" s="439"/>
      <c r="D57" s="440"/>
      <c r="E57" s="451" t="s">
        <v>1876</v>
      </c>
      <c r="F57" s="451"/>
      <c r="G57" s="447" t="s">
        <v>1781</v>
      </c>
      <c r="H57" s="447"/>
      <c r="I57" s="447"/>
      <c r="J57" s="447"/>
      <c r="K57" s="286">
        <f>'戸畑区・八幡東区'!E46</f>
        <v>4350</v>
      </c>
      <c r="L57" s="287"/>
      <c r="M57" s="288"/>
      <c r="N57" s="286">
        <f>'戸畑区・八幡東区'!F46</f>
        <v>0</v>
      </c>
      <c r="O57" s="287"/>
      <c r="P57" s="288"/>
      <c r="Q57" s="301">
        <f t="shared" si="1"/>
        <v>0</v>
      </c>
      <c r="R57" s="301"/>
      <c r="S57" s="301"/>
      <c r="T57" s="356"/>
      <c r="U57" s="357"/>
      <c r="V57" s="358"/>
      <c r="W57" s="356"/>
      <c r="X57" s="357"/>
      <c r="Y57" s="358"/>
      <c r="Z57" s="356"/>
      <c r="AA57" s="357"/>
      <c r="AB57" s="358"/>
      <c r="AC57" s="356"/>
      <c r="AD57" s="357"/>
      <c r="AE57" s="385"/>
    </row>
    <row r="58" spans="1:31" s="14" customFormat="1" ht="12.75" customHeight="1">
      <c r="A58" s="438"/>
      <c r="B58" s="439"/>
      <c r="C58" s="439"/>
      <c r="D58" s="440"/>
      <c r="E58" s="451" t="s">
        <v>1877</v>
      </c>
      <c r="F58" s="451"/>
      <c r="G58" s="447" t="s">
        <v>1782</v>
      </c>
      <c r="H58" s="447"/>
      <c r="I58" s="447"/>
      <c r="J58" s="447"/>
      <c r="K58" s="286">
        <f>'戸畑区・八幡東区'!E52</f>
        <v>2060</v>
      </c>
      <c r="L58" s="287"/>
      <c r="M58" s="288"/>
      <c r="N58" s="286">
        <f>'戸畑区・八幡東区'!F52</f>
        <v>0</v>
      </c>
      <c r="O58" s="287"/>
      <c r="P58" s="288"/>
      <c r="Q58" s="301">
        <f t="shared" si="1"/>
        <v>0</v>
      </c>
      <c r="R58" s="301"/>
      <c r="S58" s="301"/>
      <c r="T58" s="356"/>
      <c r="U58" s="357"/>
      <c r="V58" s="358"/>
      <c r="W58" s="356"/>
      <c r="X58" s="357"/>
      <c r="Y58" s="358"/>
      <c r="Z58" s="356"/>
      <c r="AA58" s="357"/>
      <c r="AB58" s="358"/>
      <c r="AC58" s="356"/>
      <c r="AD58" s="357"/>
      <c r="AE58" s="385"/>
    </row>
    <row r="59" spans="1:31" ht="12.75" customHeight="1">
      <c r="A59" s="438"/>
      <c r="B59" s="439"/>
      <c r="C59" s="439"/>
      <c r="D59" s="440"/>
      <c r="E59" s="444" t="s">
        <v>1878</v>
      </c>
      <c r="F59" s="444"/>
      <c r="G59" s="450" t="s">
        <v>1783</v>
      </c>
      <c r="H59" s="450"/>
      <c r="I59" s="450"/>
      <c r="J59" s="450"/>
      <c r="K59" s="347">
        <f>'戸畑区・八幡東区'!E63</f>
        <v>3930</v>
      </c>
      <c r="L59" s="348"/>
      <c r="M59" s="349"/>
      <c r="N59" s="347">
        <f>'戸畑区・八幡東区'!F63</f>
        <v>0</v>
      </c>
      <c r="O59" s="348"/>
      <c r="P59" s="349"/>
      <c r="Q59" s="301">
        <f t="shared" si="1"/>
        <v>0</v>
      </c>
      <c r="R59" s="301"/>
      <c r="S59" s="301"/>
      <c r="T59" s="363"/>
      <c r="U59" s="364"/>
      <c r="V59" s="365"/>
      <c r="W59" s="363"/>
      <c r="X59" s="364"/>
      <c r="Y59" s="365"/>
      <c r="Z59" s="363"/>
      <c r="AA59" s="364"/>
      <c r="AB59" s="365"/>
      <c r="AC59" s="363"/>
      <c r="AD59" s="364"/>
      <c r="AE59" s="392"/>
    </row>
    <row r="60" spans="1:31" ht="12.75" customHeight="1">
      <c r="A60" s="441"/>
      <c r="B60" s="442"/>
      <c r="C60" s="442"/>
      <c r="D60" s="443"/>
      <c r="E60" s="456" t="s">
        <v>1741</v>
      </c>
      <c r="F60" s="456"/>
      <c r="G60" s="456"/>
      <c r="H60" s="456"/>
      <c r="I60" s="456"/>
      <c r="J60" s="456"/>
      <c r="K60" s="313">
        <f>SUM(K54:M59)</f>
        <v>24240</v>
      </c>
      <c r="L60" s="314"/>
      <c r="M60" s="315"/>
      <c r="N60" s="313">
        <f>SUM(N54:P59)</f>
        <v>0</v>
      </c>
      <c r="O60" s="314"/>
      <c r="P60" s="315"/>
      <c r="Q60" s="300">
        <f t="shared" si="1"/>
        <v>0</v>
      </c>
      <c r="R60" s="300"/>
      <c r="S60" s="300"/>
      <c r="T60" s="366"/>
      <c r="U60" s="367"/>
      <c r="V60" s="368"/>
      <c r="W60" s="366"/>
      <c r="X60" s="367"/>
      <c r="Y60" s="368"/>
      <c r="Z60" s="366"/>
      <c r="AA60" s="367"/>
      <c r="AB60" s="368"/>
      <c r="AC60" s="366"/>
      <c r="AD60" s="367"/>
      <c r="AE60" s="405"/>
    </row>
    <row r="61" spans="1:31" ht="12.75" customHeight="1">
      <c r="A61" s="435" t="s">
        <v>1910</v>
      </c>
      <c r="B61" s="436"/>
      <c r="C61" s="436"/>
      <c r="D61" s="437"/>
      <c r="E61" s="491" t="s">
        <v>1784</v>
      </c>
      <c r="F61" s="492"/>
      <c r="G61" s="541" t="s">
        <v>1785</v>
      </c>
      <c r="H61" s="542"/>
      <c r="I61" s="542"/>
      <c r="J61" s="543"/>
      <c r="K61" s="318">
        <f>'苅田町・中間市・水巻町'!E19</f>
        <v>5190</v>
      </c>
      <c r="L61" s="319"/>
      <c r="M61" s="320"/>
      <c r="N61" s="318">
        <f>'苅田町・中間市・水巻町'!F19</f>
        <v>0</v>
      </c>
      <c r="O61" s="319"/>
      <c r="P61" s="320"/>
      <c r="Q61" s="522">
        <f t="shared" si="1"/>
        <v>0</v>
      </c>
      <c r="R61" s="523"/>
      <c r="S61" s="524"/>
      <c r="T61" s="382"/>
      <c r="U61" s="383"/>
      <c r="V61" s="384"/>
      <c r="W61" s="382"/>
      <c r="X61" s="383"/>
      <c r="Y61" s="384"/>
      <c r="Z61" s="382"/>
      <c r="AA61" s="383"/>
      <c r="AB61" s="384"/>
      <c r="AC61" s="382"/>
      <c r="AD61" s="383"/>
      <c r="AE61" s="408"/>
    </row>
    <row r="62" spans="1:31" ht="12.75" customHeight="1">
      <c r="A62" s="438"/>
      <c r="B62" s="439"/>
      <c r="C62" s="439"/>
      <c r="D62" s="440"/>
      <c r="E62" s="544"/>
      <c r="F62" s="545"/>
      <c r="G62" s="538"/>
      <c r="H62" s="539"/>
      <c r="I62" s="539"/>
      <c r="J62" s="540"/>
      <c r="K62" s="518"/>
      <c r="L62" s="519"/>
      <c r="M62" s="520"/>
      <c r="N62" s="347"/>
      <c r="O62" s="348"/>
      <c r="P62" s="349"/>
      <c r="Q62" s="525"/>
      <c r="R62" s="526"/>
      <c r="S62" s="527"/>
      <c r="T62" s="379"/>
      <c r="U62" s="380"/>
      <c r="V62" s="381"/>
      <c r="W62" s="379"/>
      <c r="X62" s="380"/>
      <c r="Y62" s="381"/>
      <c r="Z62" s="379"/>
      <c r="AA62" s="380"/>
      <c r="AB62" s="381"/>
      <c r="AC62" s="379"/>
      <c r="AD62" s="380"/>
      <c r="AE62" s="407"/>
    </row>
    <row r="63" spans="1:31" ht="12.75" customHeight="1">
      <c r="A63" s="441"/>
      <c r="B63" s="442"/>
      <c r="C63" s="442"/>
      <c r="D63" s="443"/>
      <c r="E63" s="485" t="s">
        <v>1741</v>
      </c>
      <c r="F63" s="486"/>
      <c r="G63" s="486"/>
      <c r="H63" s="486"/>
      <c r="I63" s="486"/>
      <c r="J63" s="487"/>
      <c r="K63" s="313">
        <f>SUM(K61:M62)</f>
        <v>5190</v>
      </c>
      <c r="L63" s="314"/>
      <c r="M63" s="315"/>
      <c r="N63" s="313">
        <f>SUM(N61:P62)</f>
        <v>0</v>
      </c>
      <c r="O63" s="314"/>
      <c r="P63" s="315"/>
      <c r="Q63" s="300">
        <f>N63/K63</f>
        <v>0</v>
      </c>
      <c r="R63" s="300"/>
      <c r="S63" s="300"/>
      <c r="T63" s="369"/>
      <c r="U63" s="370"/>
      <c r="V63" s="371"/>
      <c r="W63" s="369"/>
      <c r="X63" s="370"/>
      <c r="Y63" s="371"/>
      <c r="Z63" s="369"/>
      <c r="AA63" s="370"/>
      <c r="AB63" s="371"/>
      <c r="AC63" s="369"/>
      <c r="AD63" s="370"/>
      <c r="AE63" s="406"/>
    </row>
    <row r="64" spans="1:31" ht="12.75" customHeight="1">
      <c r="A64" s="445" t="s">
        <v>1786</v>
      </c>
      <c r="B64" s="431"/>
      <c r="C64" s="431"/>
      <c r="D64" s="431"/>
      <c r="E64" s="431" t="s">
        <v>1729</v>
      </c>
      <c r="F64" s="431"/>
      <c r="G64" s="431"/>
      <c r="H64" s="431"/>
      <c r="I64" s="431"/>
      <c r="J64" s="431"/>
      <c r="K64" s="431" t="s">
        <v>1730</v>
      </c>
      <c r="L64" s="431"/>
      <c r="M64" s="431"/>
      <c r="N64" s="535" t="s">
        <v>1731</v>
      </c>
      <c r="O64" s="436"/>
      <c r="P64" s="437"/>
      <c r="Q64" s="431" t="s">
        <v>1732</v>
      </c>
      <c r="R64" s="431"/>
      <c r="S64" s="431"/>
      <c r="T64" s="401" t="s">
        <v>1733</v>
      </c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2"/>
    </row>
    <row r="65" spans="1:31" ht="12.75" customHeight="1">
      <c r="A65" s="446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536"/>
      <c r="O65" s="442"/>
      <c r="P65" s="443"/>
      <c r="Q65" s="432"/>
      <c r="R65" s="432"/>
      <c r="S65" s="432"/>
      <c r="T65" s="372" t="s">
        <v>807</v>
      </c>
      <c r="U65" s="372"/>
      <c r="V65" s="372"/>
      <c r="W65" s="372"/>
      <c r="X65" s="372"/>
      <c r="Y65" s="372"/>
      <c r="Z65" s="403"/>
      <c r="AA65" s="403"/>
      <c r="AB65" s="403"/>
      <c r="AC65" s="403"/>
      <c r="AD65" s="403"/>
      <c r="AE65" s="404"/>
    </row>
    <row r="66" spans="1:31" ht="12.75" customHeight="1">
      <c r="A66" s="435" t="s">
        <v>1906</v>
      </c>
      <c r="B66" s="436"/>
      <c r="C66" s="436"/>
      <c r="D66" s="437"/>
      <c r="E66" s="546" t="s">
        <v>1806</v>
      </c>
      <c r="F66" s="546"/>
      <c r="G66" s="488" t="s">
        <v>1787</v>
      </c>
      <c r="H66" s="489"/>
      <c r="I66" s="489"/>
      <c r="J66" s="490"/>
      <c r="K66" s="532">
        <f>'戸畑区・八幡東区'!S18</f>
        <v>5900</v>
      </c>
      <c r="L66" s="533"/>
      <c r="M66" s="534"/>
      <c r="N66" s="318">
        <f>'戸畑区・八幡東区'!T18</f>
        <v>0</v>
      </c>
      <c r="O66" s="319"/>
      <c r="P66" s="320"/>
      <c r="Q66" s="362">
        <f>N66/K66</f>
        <v>0</v>
      </c>
      <c r="R66" s="362"/>
      <c r="S66" s="362"/>
      <c r="T66" s="397"/>
      <c r="U66" s="398"/>
      <c r="V66" s="399"/>
      <c r="W66" s="397"/>
      <c r="X66" s="398"/>
      <c r="Y66" s="399"/>
      <c r="Z66" s="397"/>
      <c r="AA66" s="398"/>
      <c r="AB66" s="399"/>
      <c r="AC66" s="397"/>
      <c r="AD66" s="398"/>
      <c r="AE66" s="400"/>
    </row>
    <row r="67" spans="1:31" ht="12.75" customHeight="1">
      <c r="A67" s="438"/>
      <c r="B67" s="439"/>
      <c r="C67" s="439"/>
      <c r="D67" s="440"/>
      <c r="E67" s="451" t="s">
        <v>1807</v>
      </c>
      <c r="F67" s="451"/>
      <c r="G67" s="482" t="s">
        <v>1788</v>
      </c>
      <c r="H67" s="483"/>
      <c r="I67" s="483"/>
      <c r="J67" s="484"/>
      <c r="K67" s="286">
        <f>'戸畑区・八幡東区'!S28</f>
        <v>4500</v>
      </c>
      <c r="L67" s="287"/>
      <c r="M67" s="288"/>
      <c r="N67" s="286">
        <f>'戸畑区・八幡東区'!T28</f>
        <v>0</v>
      </c>
      <c r="O67" s="287"/>
      <c r="P67" s="288"/>
      <c r="Q67" s="301">
        <f>N67/K67</f>
        <v>0</v>
      </c>
      <c r="R67" s="301"/>
      <c r="S67" s="301"/>
      <c r="T67" s="356"/>
      <c r="U67" s="357"/>
      <c r="V67" s="358"/>
      <c r="W67" s="356"/>
      <c r="X67" s="357"/>
      <c r="Y67" s="358"/>
      <c r="Z67" s="356"/>
      <c r="AA67" s="357"/>
      <c r="AB67" s="358"/>
      <c r="AC67" s="356"/>
      <c r="AD67" s="357"/>
      <c r="AE67" s="385"/>
    </row>
    <row r="68" spans="1:31" ht="12.75" customHeight="1">
      <c r="A68" s="438"/>
      <c r="B68" s="439"/>
      <c r="C68" s="439"/>
      <c r="D68" s="440"/>
      <c r="E68" s="451" t="s">
        <v>1808</v>
      </c>
      <c r="F68" s="451"/>
      <c r="G68" s="482" t="s">
        <v>1789</v>
      </c>
      <c r="H68" s="483"/>
      <c r="I68" s="483"/>
      <c r="J68" s="484"/>
      <c r="K68" s="286">
        <f>'戸畑区・八幡東区'!S42</f>
        <v>5210</v>
      </c>
      <c r="L68" s="287"/>
      <c r="M68" s="288"/>
      <c r="N68" s="286">
        <f>'戸畑区・八幡東区'!T42</f>
        <v>0</v>
      </c>
      <c r="O68" s="287"/>
      <c r="P68" s="288"/>
      <c r="Q68" s="301">
        <f>N68/K68</f>
        <v>0</v>
      </c>
      <c r="R68" s="301"/>
      <c r="S68" s="301"/>
      <c r="T68" s="356"/>
      <c r="U68" s="357"/>
      <c r="V68" s="358"/>
      <c r="W68" s="356"/>
      <c r="X68" s="357"/>
      <c r="Y68" s="358"/>
      <c r="Z68" s="356"/>
      <c r="AA68" s="357"/>
      <c r="AB68" s="358"/>
      <c r="AC68" s="356"/>
      <c r="AD68" s="357"/>
      <c r="AE68" s="385"/>
    </row>
    <row r="69" spans="1:31" ht="12.75" customHeight="1">
      <c r="A69" s="438"/>
      <c r="B69" s="439"/>
      <c r="C69" s="439"/>
      <c r="D69" s="440"/>
      <c r="E69" s="444"/>
      <c r="F69" s="444"/>
      <c r="G69" s="538"/>
      <c r="H69" s="539"/>
      <c r="I69" s="539"/>
      <c r="J69" s="540"/>
      <c r="K69" s="347"/>
      <c r="L69" s="348"/>
      <c r="M69" s="349"/>
      <c r="N69" s="347"/>
      <c r="O69" s="348"/>
      <c r="P69" s="349"/>
      <c r="Q69" s="301"/>
      <c r="R69" s="301"/>
      <c r="S69" s="301"/>
      <c r="T69" s="363"/>
      <c r="U69" s="364"/>
      <c r="V69" s="365"/>
      <c r="W69" s="363"/>
      <c r="X69" s="364"/>
      <c r="Y69" s="365"/>
      <c r="Z69" s="363"/>
      <c r="AA69" s="364"/>
      <c r="AB69" s="365"/>
      <c r="AC69" s="363"/>
      <c r="AD69" s="364"/>
      <c r="AE69" s="392"/>
    </row>
    <row r="70" spans="1:31" ht="12.75" customHeight="1">
      <c r="A70" s="441"/>
      <c r="B70" s="442"/>
      <c r="C70" s="442"/>
      <c r="D70" s="443"/>
      <c r="E70" s="456" t="s">
        <v>1741</v>
      </c>
      <c r="F70" s="456"/>
      <c r="G70" s="456"/>
      <c r="H70" s="456"/>
      <c r="I70" s="456"/>
      <c r="J70" s="456"/>
      <c r="K70" s="313">
        <f>SUM(K66:M69)</f>
        <v>15610</v>
      </c>
      <c r="L70" s="314"/>
      <c r="M70" s="315"/>
      <c r="N70" s="313">
        <f>SUM(N66:P69)</f>
        <v>0</v>
      </c>
      <c r="O70" s="314"/>
      <c r="P70" s="315"/>
      <c r="Q70" s="300">
        <f aca="true" t="shared" si="2" ref="Q70:Q83">N70/K70</f>
        <v>0</v>
      </c>
      <c r="R70" s="300"/>
      <c r="S70" s="300"/>
      <c r="T70" s="353"/>
      <c r="U70" s="354"/>
      <c r="V70" s="355"/>
      <c r="W70" s="353"/>
      <c r="X70" s="354"/>
      <c r="Y70" s="355"/>
      <c r="Z70" s="353"/>
      <c r="AA70" s="354"/>
      <c r="AB70" s="355"/>
      <c r="AC70" s="353"/>
      <c r="AD70" s="354"/>
      <c r="AE70" s="393"/>
    </row>
    <row r="71" spans="1:31" ht="12.75" customHeight="1">
      <c r="A71" s="435" t="s">
        <v>1907</v>
      </c>
      <c r="B71" s="436"/>
      <c r="C71" s="436"/>
      <c r="D71" s="437"/>
      <c r="E71" s="455" t="s">
        <v>1804</v>
      </c>
      <c r="F71" s="455"/>
      <c r="G71" s="541" t="s">
        <v>1790</v>
      </c>
      <c r="H71" s="542"/>
      <c r="I71" s="542"/>
      <c r="J71" s="543"/>
      <c r="K71" s="318">
        <f>'八幡西区①'!E19</f>
        <v>6680</v>
      </c>
      <c r="L71" s="319"/>
      <c r="M71" s="320"/>
      <c r="N71" s="318">
        <f>'八幡西区①'!F19</f>
        <v>0</v>
      </c>
      <c r="O71" s="319"/>
      <c r="P71" s="320"/>
      <c r="Q71" s="362">
        <f t="shared" si="2"/>
        <v>0</v>
      </c>
      <c r="R71" s="362"/>
      <c r="S71" s="362"/>
      <c r="T71" s="350"/>
      <c r="U71" s="351"/>
      <c r="V71" s="352"/>
      <c r="W71" s="350"/>
      <c r="X71" s="351"/>
      <c r="Y71" s="352"/>
      <c r="Z71" s="350"/>
      <c r="AA71" s="351"/>
      <c r="AB71" s="352"/>
      <c r="AC71" s="350"/>
      <c r="AD71" s="351"/>
      <c r="AE71" s="394"/>
    </row>
    <row r="72" spans="1:31" ht="12.75" customHeight="1">
      <c r="A72" s="438"/>
      <c r="B72" s="439"/>
      <c r="C72" s="439"/>
      <c r="D72" s="440"/>
      <c r="E72" s="451" t="s">
        <v>1805</v>
      </c>
      <c r="F72" s="451"/>
      <c r="G72" s="482" t="s">
        <v>1791</v>
      </c>
      <c r="H72" s="483"/>
      <c r="I72" s="483"/>
      <c r="J72" s="484"/>
      <c r="K72" s="286">
        <f>'八幡西区①'!E30</f>
        <v>6670</v>
      </c>
      <c r="L72" s="287"/>
      <c r="M72" s="288"/>
      <c r="N72" s="286">
        <f>'八幡西区①'!F30</f>
        <v>0</v>
      </c>
      <c r="O72" s="287"/>
      <c r="P72" s="288"/>
      <c r="Q72" s="301">
        <f t="shared" si="2"/>
        <v>0</v>
      </c>
      <c r="R72" s="301"/>
      <c r="S72" s="301"/>
      <c r="T72" s="356"/>
      <c r="U72" s="357"/>
      <c r="V72" s="358"/>
      <c r="W72" s="356"/>
      <c r="X72" s="357"/>
      <c r="Y72" s="358"/>
      <c r="Z72" s="356"/>
      <c r="AA72" s="357"/>
      <c r="AB72" s="358"/>
      <c r="AC72" s="356"/>
      <c r="AD72" s="357"/>
      <c r="AE72" s="385"/>
    </row>
    <row r="73" spans="1:31" ht="12.75" customHeight="1">
      <c r="A73" s="438"/>
      <c r="B73" s="439"/>
      <c r="C73" s="439"/>
      <c r="D73" s="440"/>
      <c r="E73" s="451" t="s">
        <v>1809</v>
      </c>
      <c r="F73" s="451"/>
      <c r="G73" s="482" t="s">
        <v>0</v>
      </c>
      <c r="H73" s="483"/>
      <c r="I73" s="483"/>
      <c r="J73" s="484"/>
      <c r="K73" s="286">
        <f>'八幡西区①'!E43</f>
        <v>5720</v>
      </c>
      <c r="L73" s="287"/>
      <c r="M73" s="288"/>
      <c r="N73" s="286">
        <f>'八幡西区①'!F43</f>
        <v>0</v>
      </c>
      <c r="O73" s="287"/>
      <c r="P73" s="288"/>
      <c r="Q73" s="301">
        <f t="shared" si="2"/>
        <v>0</v>
      </c>
      <c r="R73" s="301"/>
      <c r="S73" s="301"/>
      <c r="T73" s="356"/>
      <c r="U73" s="357"/>
      <c r="V73" s="358"/>
      <c r="W73" s="356"/>
      <c r="X73" s="357"/>
      <c r="Y73" s="358"/>
      <c r="Z73" s="356"/>
      <c r="AA73" s="357"/>
      <c r="AB73" s="358"/>
      <c r="AC73" s="356"/>
      <c r="AD73" s="357"/>
      <c r="AE73" s="385"/>
    </row>
    <row r="74" spans="1:31" ht="12.75" customHeight="1">
      <c r="A74" s="438"/>
      <c r="B74" s="439"/>
      <c r="C74" s="439"/>
      <c r="D74" s="440"/>
      <c r="E74" s="451" t="s">
        <v>1810</v>
      </c>
      <c r="F74" s="451"/>
      <c r="G74" s="482" t="s">
        <v>1</v>
      </c>
      <c r="H74" s="483"/>
      <c r="I74" s="483"/>
      <c r="J74" s="484"/>
      <c r="K74" s="286">
        <f>'八幡西区①'!E58</f>
        <v>6730</v>
      </c>
      <c r="L74" s="287"/>
      <c r="M74" s="288"/>
      <c r="N74" s="286">
        <f>'八幡西区①'!F58</f>
        <v>0</v>
      </c>
      <c r="O74" s="287"/>
      <c r="P74" s="288"/>
      <c r="Q74" s="301">
        <f t="shared" si="2"/>
        <v>0</v>
      </c>
      <c r="R74" s="301"/>
      <c r="S74" s="301"/>
      <c r="T74" s="356"/>
      <c r="U74" s="357"/>
      <c r="V74" s="358"/>
      <c r="W74" s="356"/>
      <c r="X74" s="357"/>
      <c r="Y74" s="358"/>
      <c r="Z74" s="356"/>
      <c r="AA74" s="357"/>
      <c r="AB74" s="358"/>
      <c r="AC74" s="356"/>
      <c r="AD74" s="357"/>
      <c r="AE74" s="385"/>
    </row>
    <row r="75" spans="1:31" ht="12.75" customHeight="1">
      <c r="A75" s="438"/>
      <c r="B75" s="439"/>
      <c r="C75" s="439"/>
      <c r="D75" s="440"/>
      <c r="E75" s="451" t="s">
        <v>1811</v>
      </c>
      <c r="F75" s="451"/>
      <c r="G75" s="482" t="s">
        <v>2</v>
      </c>
      <c r="H75" s="483"/>
      <c r="I75" s="483"/>
      <c r="J75" s="484"/>
      <c r="K75" s="286">
        <f>'八幡西区①'!E75</f>
        <v>7120</v>
      </c>
      <c r="L75" s="287"/>
      <c r="M75" s="288"/>
      <c r="N75" s="286">
        <f>'八幡西区①'!F75</f>
        <v>0</v>
      </c>
      <c r="O75" s="287"/>
      <c r="P75" s="288"/>
      <c r="Q75" s="301">
        <f t="shared" si="2"/>
        <v>0</v>
      </c>
      <c r="R75" s="301"/>
      <c r="S75" s="301"/>
      <c r="T75" s="356"/>
      <c r="U75" s="357"/>
      <c r="V75" s="358"/>
      <c r="W75" s="356"/>
      <c r="X75" s="357"/>
      <c r="Y75" s="358"/>
      <c r="Z75" s="356"/>
      <c r="AA75" s="357"/>
      <c r="AB75" s="358"/>
      <c r="AC75" s="356"/>
      <c r="AD75" s="357"/>
      <c r="AE75" s="385"/>
    </row>
    <row r="76" spans="1:31" ht="12.75" customHeight="1">
      <c r="A76" s="438"/>
      <c r="B76" s="439"/>
      <c r="C76" s="439"/>
      <c r="D76" s="440"/>
      <c r="E76" s="451" t="s">
        <v>1812</v>
      </c>
      <c r="F76" s="451"/>
      <c r="G76" s="482" t="s">
        <v>3</v>
      </c>
      <c r="H76" s="483"/>
      <c r="I76" s="483"/>
      <c r="J76" s="484"/>
      <c r="K76" s="286">
        <f>'八幡西区①'!S18</f>
        <v>6270</v>
      </c>
      <c r="L76" s="287"/>
      <c r="M76" s="288"/>
      <c r="N76" s="286">
        <f>'八幡西区①'!T18</f>
        <v>0</v>
      </c>
      <c r="O76" s="287"/>
      <c r="P76" s="288"/>
      <c r="Q76" s="301">
        <f t="shared" si="2"/>
        <v>0</v>
      </c>
      <c r="R76" s="301"/>
      <c r="S76" s="301"/>
      <c r="T76" s="356"/>
      <c r="U76" s="357"/>
      <c r="V76" s="358"/>
      <c r="W76" s="356"/>
      <c r="X76" s="357"/>
      <c r="Y76" s="358"/>
      <c r="Z76" s="356"/>
      <c r="AA76" s="357"/>
      <c r="AB76" s="358"/>
      <c r="AC76" s="356"/>
      <c r="AD76" s="357"/>
      <c r="AE76" s="385"/>
    </row>
    <row r="77" spans="1:31" ht="12.75" customHeight="1">
      <c r="A77" s="438"/>
      <c r="B77" s="439"/>
      <c r="C77" s="439"/>
      <c r="D77" s="440"/>
      <c r="E77" s="451" t="s">
        <v>1813</v>
      </c>
      <c r="F77" s="451"/>
      <c r="G77" s="482" t="s">
        <v>4</v>
      </c>
      <c r="H77" s="483"/>
      <c r="I77" s="483"/>
      <c r="J77" s="484"/>
      <c r="K77" s="286">
        <f>'八幡西区①'!S31</f>
        <v>6030</v>
      </c>
      <c r="L77" s="287"/>
      <c r="M77" s="288"/>
      <c r="N77" s="286">
        <f>'八幡西区①'!T31</f>
        <v>0</v>
      </c>
      <c r="O77" s="287"/>
      <c r="P77" s="288"/>
      <c r="Q77" s="301">
        <f t="shared" si="2"/>
        <v>0</v>
      </c>
      <c r="R77" s="301"/>
      <c r="S77" s="301"/>
      <c r="T77" s="356"/>
      <c r="U77" s="357"/>
      <c r="V77" s="358"/>
      <c r="W77" s="356"/>
      <c r="X77" s="357"/>
      <c r="Y77" s="358"/>
      <c r="Z77" s="356"/>
      <c r="AA77" s="357"/>
      <c r="AB77" s="358"/>
      <c r="AC77" s="356"/>
      <c r="AD77" s="357"/>
      <c r="AE77" s="385"/>
    </row>
    <row r="78" spans="1:31" ht="12.75" customHeight="1">
      <c r="A78" s="438"/>
      <c r="B78" s="439"/>
      <c r="C78" s="439"/>
      <c r="D78" s="440"/>
      <c r="E78" s="451" t="s">
        <v>1814</v>
      </c>
      <c r="F78" s="451"/>
      <c r="G78" s="482" t="s">
        <v>5</v>
      </c>
      <c r="H78" s="483"/>
      <c r="I78" s="483"/>
      <c r="J78" s="484"/>
      <c r="K78" s="286">
        <f>'八幡西区①'!S48</f>
        <v>6290</v>
      </c>
      <c r="L78" s="287"/>
      <c r="M78" s="288"/>
      <c r="N78" s="286">
        <f>'八幡西区①'!T48</f>
        <v>0</v>
      </c>
      <c r="O78" s="287"/>
      <c r="P78" s="288"/>
      <c r="Q78" s="301">
        <f t="shared" si="2"/>
        <v>0</v>
      </c>
      <c r="R78" s="301"/>
      <c r="S78" s="301"/>
      <c r="T78" s="356"/>
      <c r="U78" s="357"/>
      <c r="V78" s="358"/>
      <c r="W78" s="356"/>
      <c r="X78" s="357"/>
      <c r="Y78" s="358"/>
      <c r="Z78" s="356"/>
      <c r="AA78" s="357"/>
      <c r="AB78" s="358"/>
      <c r="AC78" s="356"/>
      <c r="AD78" s="357"/>
      <c r="AE78" s="385"/>
    </row>
    <row r="79" spans="1:31" ht="12.75" customHeight="1">
      <c r="A79" s="438"/>
      <c r="B79" s="439"/>
      <c r="C79" s="439"/>
      <c r="D79" s="440"/>
      <c r="E79" s="451" t="s">
        <v>1815</v>
      </c>
      <c r="F79" s="451"/>
      <c r="G79" s="482" t="s">
        <v>6</v>
      </c>
      <c r="H79" s="483"/>
      <c r="I79" s="483"/>
      <c r="J79" s="484"/>
      <c r="K79" s="286">
        <f>'八幡西区①'!S62</f>
        <v>5340</v>
      </c>
      <c r="L79" s="287"/>
      <c r="M79" s="288"/>
      <c r="N79" s="286">
        <f>'八幡西区①'!T62</f>
        <v>0</v>
      </c>
      <c r="O79" s="287"/>
      <c r="P79" s="288"/>
      <c r="Q79" s="301">
        <f t="shared" si="2"/>
        <v>0</v>
      </c>
      <c r="R79" s="301"/>
      <c r="S79" s="301"/>
      <c r="T79" s="356"/>
      <c r="U79" s="357"/>
      <c r="V79" s="358"/>
      <c r="W79" s="356"/>
      <c r="X79" s="357"/>
      <c r="Y79" s="358"/>
      <c r="Z79" s="356"/>
      <c r="AA79" s="357"/>
      <c r="AB79" s="358"/>
      <c r="AC79" s="356"/>
      <c r="AD79" s="357"/>
      <c r="AE79" s="385"/>
    </row>
    <row r="80" spans="1:31" ht="12.75" customHeight="1">
      <c r="A80" s="438"/>
      <c r="B80" s="439"/>
      <c r="C80" s="439"/>
      <c r="D80" s="440"/>
      <c r="E80" s="451" t="s">
        <v>1816</v>
      </c>
      <c r="F80" s="451"/>
      <c r="G80" s="482" t="s">
        <v>7</v>
      </c>
      <c r="H80" s="483"/>
      <c r="I80" s="483"/>
      <c r="J80" s="484"/>
      <c r="K80" s="286">
        <f>'八幡西区②・若松区'!E22</f>
        <v>6460</v>
      </c>
      <c r="L80" s="287"/>
      <c r="M80" s="288"/>
      <c r="N80" s="286">
        <f>'八幡西区②・若松区'!F22</f>
        <v>0</v>
      </c>
      <c r="O80" s="287"/>
      <c r="P80" s="288"/>
      <c r="Q80" s="301">
        <f t="shared" si="2"/>
        <v>0</v>
      </c>
      <c r="R80" s="301"/>
      <c r="S80" s="301"/>
      <c r="T80" s="356"/>
      <c r="U80" s="357"/>
      <c r="V80" s="358"/>
      <c r="W80" s="356"/>
      <c r="X80" s="357"/>
      <c r="Y80" s="358"/>
      <c r="Z80" s="356"/>
      <c r="AA80" s="357"/>
      <c r="AB80" s="358"/>
      <c r="AC80" s="356"/>
      <c r="AD80" s="357"/>
      <c r="AE80" s="385"/>
    </row>
    <row r="81" spans="1:31" ht="12.75" customHeight="1">
      <c r="A81" s="438"/>
      <c r="B81" s="439"/>
      <c r="C81" s="439"/>
      <c r="D81" s="440"/>
      <c r="E81" s="451" t="s">
        <v>1817</v>
      </c>
      <c r="F81" s="451"/>
      <c r="G81" s="482" t="s">
        <v>8</v>
      </c>
      <c r="H81" s="483"/>
      <c r="I81" s="483"/>
      <c r="J81" s="484"/>
      <c r="K81" s="286">
        <f>'八幡西区②・若松区'!E42</f>
        <v>6810</v>
      </c>
      <c r="L81" s="287"/>
      <c r="M81" s="288"/>
      <c r="N81" s="286">
        <f>'八幡西区②・若松区'!F42</f>
        <v>0</v>
      </c>
      <c r="O81" s="287"/>
      <c r="P81" s="288"/>
      <c r="Q81" s="301">
        <f t="shared" si="2"/>
        <v>0</v>
      </c>
      <c r="R81" s="301"/>
      <c r="S81" s="301"/>
      <c r="T81" s="356"/>
      <c r="U81" s="357"/>
      <c r="V81" s="358"/>
      <c r="W81" s="356"/>
      <c r="X81" s="357"/>
      <c r="Y81" s="358"/>
      <c r="Z81" s="356"/>
      <c r="AA81" s="357"/>
      <c r="AB81" s="358"/>
      <c r="AC81" s="356"/>
      <c r="AD81" s="357"/>
      <c r="AE81" s="385"/>
    </row>
    <row r="82" spans="1:31" ht="12.75" customHeight="1">
      <c r="A82" s="438"/>
      <c r="B82" s="439"/>
      <c r="C82" s="439"/>
      <c r="D82" s="440"/>
      <c r="E82" s="451" t="s">
        <v>1818</v>
      </c>
      <c r="F82" s="451"/>
      <c r="G82" s="482" t="s">
        <v>9</v>
      </c>
      <c r="H82" s="483"/>
      <c r="I82" s="483"/>
      <c r="J82" s="484"/>
      <c r="K82" s="286">
        <f>'八幡西区②・若松区'!E59</f>
        <v>6260</v>
      </c>
      <c r="L82" s="287"/>
      <c r="M82" s="288"/>
      <c r="N82" s="286">
        <f>'八幡西区②・若松区'!F59</f>
        <v>0</v>
      </c>
      <c r="O82" s="287"/>
      <c r="P82" s="288"/>
      <c r="Q82" s="301">
        <f t="shared" si="2"/>
        <v>0</v>
      </c>
      <c r="R82" s="301"/>
      <c r="S82" s="301"/>
      <c r="T82" s="356"/>
      <c r="U82" s="357"/>
      <c r="V82" s="358"/>
      <c r="W82" s="356"/>
      <c r="X82" s="357"/>
      <c r="Y82" s="358"/>
      <c r="Z82" s="356"/>
      <c r="AA82" s="357"/>
      <c r="AB82" s="358"/>
      <c r="AC82" s="356"/>
      <c r="AD82" s="357"/>
      <c r="AE82" s="385"/>
    </row>
    <row r="83" spans="1:31" ht="12.75" customHeight="1">
      <c r="A83" s="438"/>
      <c r="B83" s="439"/>
      <c r="C83" s="439"/>
      <c r="D83" s="440"/>
      <c r="E83" s="444" t="s">
        <v>1819</v>
      </c>
      <c r="F83" s="444"/>
      <c r="G83" s="528" t="s">
        <v>1324</v>
      </c>
      <c r="H83" s="529"/>
      <c r="I83" s="529"/>
      <c r="J83" s="530"/>
      <c r="K83" s="347">
        <f>'八幡西区②・若松区'!S16</f>
        <v>4720</v>
      </c>
      <c r="L83" s="348"/>
      <c r="M83" s="349"/>
      <c r="N83" s="347">
        <f>'八幡西区②・若松区'!T16</f>
        <v>0</v>
      </c>
      <c r="O83" s="348"/>
      <c r="P83" s="349"/>
      <c r="Q83" s="548">
        <f t="shared" si="2"/>
        <v>0</v>
      </c>
      <c r="R83" s="548"/>
      <c r="S83" s="548"/>
      <c r="T83" s="363"/>
      <c r="U83" s="364"/>
      <c r="V83" s="365"/>
      <c r="W83" s="363"/>
      <c r="X83" s="364"/>
      <c r="Y83" s="365"/>
      <c r="Z83" s="363"/>
      <c r="AA83" s="364"/>
      <c r="AB83" s="365"/>
      <c r="AC83" s="363"/>
      <c r="AD83" s="364"/>
      <c r="AE83" s="392"/>
    </row>
    <row r="84" spans="1:31" ht="12.75" customHeight="1">
      <c r="A84" s="441"/>
      <c r="B84" s="442"/>
      <c r="C84" s="442"/>
      <c r="D84" s="443"/>
      <c r="E84" s="456" t="s">
        <v>1741</v>
      </c>
      <c r="F84" s="456"/>
      <c r="G84" s="456"/>
      <c r="H84" s="456"/>
      <c r="I84" s="456"/>
      <c r="J84" s="456"/>
      <c r="K84" s="313">
        <f>SUM(K71:M83)</f>
        <v>81100</v>
      </c>
      <c r="L84" s="314"/>
      <c r="M84" s="315"/>
      <c r="N84" s="313">
        <f>SUM(N71:P83)</f>
        <v>0</v>
      </c>
      <c r="O84" s="314"/>
      <c r="P84" s="315"/>
      <c r="Q84" s="300">
        <f>N84/K84</f>
        <v>0</v>
      </c>
      <c r="R84" s="300"/>
      <c r="S84" s="300"/>
      <c r="T84" s="353"/>
      <c r="U84" s="354"/>
      <c r="V84" s="355"/>
      <c r="W84" s="353"/>
      <c r="X84" s="354"/>
      <c r="Y84" s="355"/>
      <c r="Z84" s="353"/>
      <c r="AA84" s="354"/>
      <c r="AB84" s="355"/>
      <c r="AC84" s="353"/>
      <c r="AD84" s="354"/>
      <c r="AE84" s="393"/>
    </row>
    <row r="85" spans="1:31" ht="12.75" customHeight="1">
      <c r="A85" s="435" t="s">
        <v>1902</v>
      </c>
      <c r="B85" s="436"/>
      <c r="C85" s="436"/>
      <c r="D85" s="437"/>
      <c r="E85" s="455" t="s">
        <v>1820</v>
      </c>
      <c r="F85" s="455"/>
      <c r="G85" s="531" t="s">
        <v>10</v>
      </c>
      <c r="H85" s="531"/>
      <c r="I85" s="531"/>
      <c r="J85" s="531"/>
      <c r="K85" s="318">
        <f>'八幡西区②・若松区'!S33</f>
        <v>3570</v>
      </c>
      <c r="L85" s="319"/>
      <c r="M85" s="320"/>
      <c r="N85" s="318">
        <f>'八幡西区②・若松区'!T33</f>
        <v>0</v>
      </c>
      <c r="O85" s="319"/>
      <c r="P85" s="320"/>
      <c r="Q85" s="362">
        <f>N85/K85</f>
        <v>0</v>
      </c>
      <c r="R85" s="362"/>
      <c r="S85" s="362"/>
      <c r="T85" s="350"/>
      <c r="U85" s="351"/>
      <c r="V85" s="352"/>
      <c r="W85" s="350"/>
      <c r="X85" s="351"/>
      <c r="Y85" s="352"/>
      <c r="Z85" s="350"/>
      <c r="AA85" s="351"/>
      <c r="AB85" s="352"/>
      <c r="AC85" s="350"/>
      <c r="AD85" s="351"/>
      <c r="AE85" s="394"/>
    </row>
    <row r="86" spans="1:31" ht="12.75" customHeight="1">
      <c r="A86" s="438"/>
      <c r="B86" s="439"/>
      <c r="C86" s="439"/>
      <c r="D86" s="440"/>
      <c r="E86" s="451" t="s">
        <v>1821</v>
      </c>
      <c r="F86" s="451"/>
      <c r="G86" s="555" t="s">
        <v>11</v>
      </c>
      <c r="H86" s="555"/>
      <c r="I86" s="555"/>
      <c r="J86" s="555"/>
      <c r="K86" s="286">
        <f>'八幡西区②・若松区'!S39</f>
        <v>1520</v>
      </c>
      <c r="L86" s="287"/>
      <c r="M86" s="288"/>
      <c r="N86" s="286">
        <f>'八幡西区②・若松区'!T39</f>
        <v>0</v>
      </c>
      <c r="O86" s="287"/>
      <c r="P86" s="288"/>
      <c r="Q86" s="301">
        <f>N86/K86</f>
        <v>0</v>
      </c>
      <c r="R86" s="301"/>
      <c r="S86" s="301"/>
      <c r="T86" s="356"/>
      <c r="U86" s="357"/>
      <c r="V86" s="358"/>
      <c r="W86" s="356"/>
      <c r="X86" s="357"/>
      <c r="Y86" s="358"/>
      <c r="Z86" s="356"/>
      <c r="AA86" s="357"/>
      <c r="AB86" s="358"/>
      <c r="AC86" s="356"/>
      <c r="AD86" s="357"/>
      <c r="AE86" s="385"/>
    </row>
    <row r="87" spans="1:31" ht="12.75" customHeight="1">
      <c r="A87" s="438"/>
      <c r="B87" s="439"/>
      <c r="C87" s="439"/>
      <c r="D87" s="440"/>
      <c r="E87" s="547" t="s">
        <v>1822</v>
      </c>
      <c r="F87" s="547"/>
      <c r="G87" s="450" t="s">
        <v>12</v>
      </c>
      <c r="H87" s="450"/>
      <c r="I87" s="450"/>
      <c r="J87" s="450"/>
      <c r="K87" s="518">
        <f>'八幡西区②・若松区'!S54</f>
        <v>6640</v>
      </c>
      <c r="L87" s="519"/>
      <c r="M87" s="520"/>
      <c r="N87" s="286">
        <f>'八幡西区②・若松区'!T54</f>
        <v>0</v>
      </c>
      <c r="O87" s="287"/>
      <c r="P87" s="288"/>
      <c r="Q87" s="301">
        <f>N87/K87</f>
        <v>0</v>
      </c>
      <c r="R87" s="301"/>
      <c r="S87" s="301"/>
      <c r="T87" s="376"/>
      <c r="U87" s="377"/>
      <c r="V87" s="378"/>
      <c r="W87" s="376"/>
      <c r="X87" s="377"/>
      <c r="Y87" s="378"/>
      <c r="Z87" s="376"/>
      <c r="AA87" s="377"/>
      <c r="AB87" s="378"/>
      <c r="AC87" s="376"/>
      <c r="AD87" s="377"/>
      <c r="AE87" s="521"/>
    </row>
    <row r="88" spans="1:31" ht="12.75" customHeight="1">
      <c r="A88" s="438"/>
      <c r="B88" s="439"/>
      <c r="C88" s="439"/>
      <c r="D88" s="440"/>
      <c r="E88" s="559" t="s">
        <v>1823</v>
      </c>
      <c r="F88" s="560"/>
      <c r="G88" s="556" t="s">
        <v>928</v>
      </c>
      <c r="H88" s="557"/>
      <c r="I88" s="557"/>
      <c r="J88" s="558"/>
      <c r="K88" s="518">
        <f>'八幡西区②・若松区'!S59</f>
        <v>1840</v>
      </c>
      <c r="L88" s="519"/>
      <c r="M88" s="520"/>
      <c r="N88" s="552">
        <f>'八幡西区②・若松区'!T59</f>
        <v>0</v>
      </c>
      <c r="O88" s="553"/>
      <c r="P88" s="554"/>
      <c r="Q88" s="549">
        <f aca="true" t="shared" si="3" ref="Q88:Q94">N88/K88</f>
        <v>0</v>
      </c>
      <c r="R88" s="550"/>
      <c r="S88" s="551"/>
      <c r="T88" s="373"/>
      <c r="U88" s="374"/>
      <c r="V88" s="375"/>
      <c r="W88" s="373"/>
      <c r="X88" s="374"/>
      <c r="Y88" s="375"/>
      <c r="Z88" s="373"/>
      <c r="AA88" s="374"/>
      <c r="AB88" s="375"/>
      <c r="AC88" s="373"/>
      <c r="AD88" s="374"/>
      <c r="AE88" s="395"/>
    </row>
    <row r="89" spans="1:31" ht="12.75" customHeight="1">
      <c r="A89" s="441"/>
      <c r="B89" s="442"/>
      <c r="C89" s="442"/>
      <c r="D89" s="443"/>
      <c r="E89" s="456" t="s">
        <v>1741</v>
      </c>
      <c r="F89" s="456"/>
      <c r="G89" s="456"/>
      <c r="H89" s="456"/>
      <c r="I89" s="456"/>
      <c r="J89" s="456"/>
      <c r="K89" s="313">
        <f>K85+K86+K87+K88</f>
        <v>13570</v>
      </c>
      <c r="L89" s="314"/>
      <c r="M89" s="315"/>
      <c r="N89" s="313">
        <f>SUM(N85:P88)</f>
        <v>0</v>
      </c>
      <c r="O89" s="314"/>
      <c r="P89" s="315"/>
      <c r="Q89" s="300">
        <f t="shared" si="3"/>
        <v>0</v>
      </c>
      <c r="R89" s="300"/>
      <c r="S89" s="300"/>
      <c r="T89" s="353"/>
      <c r="U89" s="354"/>
      <c r="V89" s="355"/>
      <c r="W89" s="353"/>
      <c r="X89" s="354"/>
      <c r="Y89" s="355"/>
      <c r="Z89" s="353"/>
      <c r="AA89" s="354"/>
      <c r="AB89" s="355"/>
      <c r="AC89" s="353"/>
      <c r="AD89" s="354"/>
      <c r="AE89" s="393"/>
    </row>
    <row r="90" spans="1:31" ht="12.75" customHeight="1">
      <c r="A90" s="435" t="s">
        <v>1909</v>
      </c>
      <c r="B90" s="436"/>
      <c r="C90" s="436"/>
      <c r="D90" s="437"/>
      <c r="E90" s="462" t="s">
        <v>1824</v>
      </c>
      <c r="F90" s="463"/>
      <c r="G90" s="464" t="s">
        <v>13</v>
      </c>
      <c r="H90" s="465"/>
      <c r="I90" s="465"/>
      <c r="J90" s="466"/>
      <c r="K90" s="318">
        <f>'苅田町・中間市・水巻町'!S24</f>
        <v>8000</v>
      </c>
      <c r="L90" s="319"/>
      <c r="M90" s="320"/>
      <c r="N90" s="318">
        <f>'苅田町・中間市・水巻町'!T24</f>
        <v>0</v>
      </c>
      <c r="O90" s="319"/>
      <c r="P90" s="320"/>
      <c r="Q90" s="362">
        <f t="shared" si="3"/>
        <v>0</v>
      </c>
      <c r="R90" s="362"/>
      <c r="S90" s="362"/>
      <c r="T90" s="350"/>
      <c r="U90" s="351"/>
      <c r="V90" s="352"/>
      <c r="W90" s="350"/>
      <c r="X90" s="351"/>
      <c r="Y90" s="352"/>
      <c r="Z90" s="350"/>
      <c r="AA90" s="351"/>
      <c r="AB90" s="352"/>
      <c r="AC90" s="350"/>
      <c r="AD90" s="351"/>
      <c r="AE90" s="394"/>
    </row>
    <row r="91" spans="1:31" ht="12.75" customHeight="1">
      <c r="A91" s="438"/>
      <c r="B91" s="439"/>
      <c r="C91" s="439"/>
      <c r="D91" s="440"/>
      <c r="E91" s="278" t="s">
        <v>1825</v>
      </c>
      <c r="F91" s="279"/>
      <c r="G91" s="280" t="s">
        <v>937</v>
      </c>
      <c r="H91" s="281"/>
      <c r="I91" s="281"/>
      <c r="J91" s="282"/>
      <c r="K91" s="286">
        <f>'苅田町・中間市・水巻町'!S29</f>
        <v>1750</v>
      </c>
      <c r="L91" s="287"/>
      <c r="M91" s="288"/>
      <c r="N91" s="286">
        <f>'苅田町・中間市・水巻町'!T29</f>
        <v>0</v>
      </c>
      <c r="O91" s="287"/>
      <c r="P91" s="288"/>
      <c r="Q91" s="301">
        <f t="shared" si="3"/>
        <v>0</v>
      </c>
      <c r="R91" s="301"/>
      <c r="S91" s="301"/>
      <c r="T91" s="356"/>
      <c r="U91" s="357"/>
      <c r="V91" s="358"/>
      <c r="W91" s="356"/>
      <c r="X91" s="357"/>
      <c r="Y91" s="358"/>
      <c r="Z91" s="356"/>
      <c r="AA91" s="357"/>
      <c r="AB91" s="358"/>
      <c r="AC91" s="356"/>
      <c r="AD91" s="357"/>
      <c r="AE91" s="385"/>
    </row>
    <row r="92" spans="1:31" ht="12.75" customHeight="1">
      <c r="A92" s="438"/>
      <c r="B92" s="439"/>
      <c r="C92" s="439"/>
      <c r="D92" s="440"/>
      <c r="E92" s="278" t="s">
        <v>1826</v>
      </c>
      <c r="F92" s="279"/>
      <c r="G92" s="280" t="s">
        <v>818</v>
      </c>
      <c r="H92" s="281"/>
      <c r="I92" s="281"/>
      <c r="J92" s="282"/>
      <c r="K92" s="283">
        <f>'苅田町・中間市・水巻町'!S39</f>
        <v>2430</v>
      </c>
      <c r="L92" s="284"/>
      <c r="M92" s="285"/>
      <c r="N92" s="286">
        <f>'苅田町・中間市・水巻町'!T39</f>
        <v>0</v>
      </c>
      <c r="O92" s="287"/>
      <c r="P92" s="288"/>
      <c r="Q92" s="289">
        <f>N92/K92</f>
        <v>0</v>
      </c>
      <c r="R92" s="289"/>
      <c r="S92" s="289"/>
      <c r="T92" s="274"/>
      <c r="U92" s="275"/>
      <c r="V92" s="276"/>
      <c r="W92" s="274"/>
      <c r="X92" s="275"/>
      <c r="Y92" s="276"/>
      <c r="Z92" s="274"/>
      <c r="AA92" s="275"/>
      <c r="AB92" s="276"/>
      <c r="AC92" s="274"/>
      <c r="AD92" s="275"/>
      <c r="AE92" s="277"/>
    </row>
    <row r="93" spans="1:31" ht="12.75" customHeight="1">
      <c r="A93" s="438"/>
      <c r="B93" s="439"/>
      <c r="C93" s="439"/>
      <c r="D93" s="440"/>
      <c r="E93" s="278" t="s">
        <v>1827</v>
      </c>
      <c r="F93" s="279"/>
      <c r="G93" s="280" t="s">
        <v>157</v>
      </c>
      <c r="H93" s="281"/>
      <c r="I93" s="281"/>
      <c r="J93" s="282"/>
      <c r="K93" s="565">
        <f>'苅田町・中間市・水巻町'!S50</f>
        <v>2170</v>
      </c>
      <c r="L93" s="566"/>
      <c r="M93" s="567"/>
      <c r="N93" s="347">
        <f>'苅田町・中間市・水巻町'!T50</f>
        <v>0</v>
      </c>
      <c r="O93" s="348"/>
      <c r="P93" s="349"/>
      <c r="Q93" s="362">
        <f t="shared" si="3"/>
        <v>0</v>
      </c>
      <c r="R93" s="362"/>
      <c r="S93" s="362"/>
      <c r="T93" s="359"/>
      <c r="U93" s="360"/>
      <c r="V93" s="361"/>
      <c r="W93" s="359"/>
      <c r="X93" s="360"/>
      <c r="Y93" s="361"/>
      <c r="Z93" s="359"/>
      <c r="AA93" s="360"/>
      <c r="AB93" s="361"/>
      <c r="AC93" s="359"/>
      <c r="AD93" s="360"/>
      <c r="AE93" s="396"/>
    </row>
    <row r="94" spans="1:31" ht="12.75" customHeight="1">
      <c r="A94" s="441"/>
      <c r="B94" s="442"/>
      <c r="C94" s="442"/>
      <c r="D94" s="443"/>
      <c r="E94" s="456" t="s">
        <v>1741</v>
      </c>
      <c r="F94" s="456"/>
      <c r="G94" s="456"/>
      <c r="H94" s="456"/>
      <c r="I94" s="456"/>
      <c r="J94" s="456"/>
      <c r="K94" s="313">
        <f>SUM(K90:M93)</f>
        <v>14350</v>
      </c>
      <c r="L94" s="314"/>
      <c r="M94" s="315"/>
      <c r="N94" s="344">
        <f>SUM(N90:P93)</f>
        <v>0</v>
      </c>
      <c r="O94" s="345"/>
      <c r="P94" s="346"/>
      <c r="Q94" s="300">
        <f t="shared" si="3"/>
        <v>0</v>
      </c>
      <c r="R94" s="300"/>
      <c r="S94" s="300"/>
      <c r="T94" s="297"/>
      <c r="U94" s="298"/>
      <c r="V94" s="299"/>
      <c r="W94" s="297"/>
      <c r="X94" s="298"/>
      <c r="Y94" s="299"/>
      <c r="Z94" s="297"/>
      <c r="AA94" s="298"/>
      <c r="AB94" s="299"/>
      <c r="AC94" s="297"/>
      <c r="AD94" s="298"/>
      <c r="AE94" s="311"/>
    </row>
    <row r="95" spans="1:31" ht="12.75" customHeight="1">
      <c r="A95" s="435" t="s">
        <v>1908</v>
      </c>
      <c r="B95" s="436"/>
      <c r="C95" s="436"/>
      <c r="D95" s="437"/>
      <c r="E95" s="462" t="s">
        <v>1828</v>
      </c>
      <c r="F95" s="463"/>
      <c r="G95" s="464" t="s">
        <v>1323</v>
      </c>
      <c r="H95" s="465"/>
      <c r="I95" s="465"/>
      <c r="J95" s="466"/>
      <c r="K95" s="318">
        <f>'苅田町・中間市・水巻町'!E35</f>
        <v>5720</v>
      </c>
      <c r="L95" s="319"/>
      <c r="M95" s="320"/>
      <c r="N95" s="318">
        <f>'苅田町・中間市・水巻町'!F35</f>
        <v>0</v>
      </c>
      <c r="O95" s="319"/>
      <c r="P95" s="320"/>
      <c r="Q95" s="362">
        <f>N95/K95</f>
        <v>0</v>
      </c>
      <c r="R95" s="362"/>
      <c r="S95" s="362"/>
      <c r="T95" s="350"/>
      <c r="U95" s="351"/>
      <c r="V95" s="352"/>
      <c r="W95" s="350"/>
      <c r="X95" s="351"/>
      <c r="Y95" s="352"/>
      <c r="Z95" s="350"/>
      <c r="AA95" s="351"/>
      <c r="AB95" s="352"/>
      <c r="AC95" s="350"/>
      <c r="AD95" s="351"/>
      <c r="AE95" s="394"/>
    </row>
    <row r="96" spans="1:31" ht="12.75" customHeight="1">
      <c r="A96" s="438"/>
      <c r="B96" s="439"/>
      <c r="C96" s="439"/>
      <c r="D96" s="440"/>
      <c r="E96" s="278"/>
      <c r="F96" s="279"/>
      <c r="G96" s="280"/>
      <c r="H96" s="281"/>
      <c r="I96" s="281"/>
      <c r="J96" s="282"/>
      <c r="K96" s="286"/>
      <c r="L96" s="287"/>
      <c r="M96" s="288"/>
      <c r="N96" s="286"/>
      <c r="O96" s="287"/>
      <c r="P96" s="288"/>
      <c r="Q96" s="301"/>
      <c r="R96" s="301"/>
      <c r="S96" s="301"/>
      <c r="T96" s="356"/>
      <c r="U96" s="357"/>
      <c r="V96" s="358"/>
      <c r="W96" s="356"/>
      <c r="X96" s="357"/>
      <c r="Y96" s="358"/>
      <c r="Z96" s="356"/>
      <c r="AA96" s="357"/>
      <c r="AB96" s="358"/>
      <c r="AC96" s="356"/>
      <c r="AD96" s="357"/>
      <c r="AE96" s="385"/>
    </row>
    <row r="97" spans="1:31" ht="12.75" customHeight="1">
      <c r="A97" s="438"/>
      <c r="B97" s="439"/>
      <c r="C97" s="439"/>
      <c r="D97" s="440"/>
      <c r="E97" s="457"/>
      <c r="F97" s="458"/>
      <c r="G97" s="459"/>
      <c r="H97" s="460"/>
      <c r="I97" s="460"/>
      <c r="J97" s="461"/>
      <c r="K97" s="338"/>
      <c r="L97" s="339"/>
      <c r="M97" s="340"/>
      <c r="N97" s="347"/>
      <c r="O97" s="348"/>
      <c r="P97" s="349"/>
      <c r="Q97" s="301"/>
      <c r="R97" s="301"/>
      <c r="S97" s="301"/>
      <c r="T97" s="293"/>
      <c r="U97" s="294"/>
      <c r="V97" s="296"/>
      <c r="W97" s="293"/>
      <c r="X97" s="294"/>
      <c r="Y97" s="296"/>
      <c r="Z97" s="293"/>
      <c r="AA97" s="294"/>
      <c r="AB97" s="296"/>
      <c r="AC97" s="293"/>
      <c r="AD97" s="294"/>
      <c r="AE97" s="295"/>
    </row>
    <row r="98" spans="1:31" ht="12.75" customHeight="1">
      <c r="A98" s="441"/>
      <c r="B98" s="442"/>
      <c r="C98" s="442"/>
      <c r="D98" s="443"/>
      <c r="E98" s="456" t="s">
        <v>1741</v>
      </c>
      <c r="F98" s="456"/>
      <c r="G98" s="456"/>
      <c r="H98" s="456"/>
      <c r="I98" s="456"/>
      <c r="J98" s="456"/>
      <c r="K98" s="313">
        <f>SUM(K95:M97)</f>
        <v>5720</v>
      </c>
      <c r="L98" s="314"/>
      <c r="M98" s="315"/>
      <c r="N98" s="344">
        <f>SUM(N95:P97)</f>
        <v>0</v>
      </c>
      <c r="O98" s="345"/>
      <c r="P98" s="346"/>
      <c r="Q98" s="300">
        <f>N98/K98</f>
        <v>0</v>
      </c>
      <c r="R98" s="300"/>
      <c r="S98" s="300"/>
      <c r="T98" s="297"/>
      <c r="U98" s="298"/>
      <c r="V98" s="299"/>
      <c r="W98" s="297"/>
      <c r="X98" s="298"/>
      <c r="Y98" s="299"/>
      <c r="Z98" s="297"/>
      <c r="AA98" s="298"/>
      <c r="AB98" s="299"/>
      <c r="AC98" s="297"/>
      <c r="AD98" s="298"/>
      <c r="AE98" s="311"/>
    </row>
    <row r="99" spans="1:31" ht="12.75" customHeight="1">
      <c r="A99" s="15"/>
      <c r="B99" s="15"/>
      <c r="C99" s="15"/>
      <c r="D99" s="15"/>
      <c r="E99" s="16"/>
      <c r="F99" s="16"/>
      <c r="G99" s="15"/>
      <c r="H99" s="15"/>
      <c r="I99" s="15"/>
      <c r="J99" s="15"/>
      <c r="K99" s="17"/>
      <c r="L99" s="17"/>
      <c r="M99" s="17"/>
      <c r="N99" s="17"/>
      <c r="O99" s="17"/>
      <c r="P99" s="17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15"/>
      <c r="B100" s="15"/>
      <c r="C100" s="15"/>
      <c r="D100" s="15"/>
      <c r="E100" s="16"/>
      <c r="F100" s="16"/>
      <c r="G100" s="15"/>
      <c r="H100" s="15"/>
      <c r="I100" s="15"/>
      <c r="J100" s="15"/>
      <c r="K100" s="17"/>
      <c r="L100" s="17"/>
      <c r="M100" s="17"/>
      <c r="N100" s="17"/>
      <c r="O100" s="17"/>
      <c r="P100" s="17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15"/>
      <c r="B101" s="15"/>
      <c r="C101" s="15"/>
      <c r="D101" s="15"/>
      <c r="E101" s="312" t="s">
        <v>14</v>
      </c>
      <c r="F101" s="312"/>
      <c r="G101" s="312"/>
      <c r="H101" s="312"/>
      <c r="I101" s="312"/>
      <c r="J101" s="312"/>
      <c r="K101" s="341">
        <f>SUM(K15,K34,K53,K60,K63,K70,K84,K89,K94,K98)</f>
        <v>343310</v>
      </c>
      <c r="L101" s="342"/>
      <c r="M101" s="343"/>
      <c r="N101" s="341">
        <f>SUM(N15,N34,N53,N60,N63,N70,N84,N89,N94,N98)</f>
        <v>0</v>
      </c>
      <c r="O101" s="342"/>
      <c r="P101" s="343"/>
      <c r="Q101" s="316">
        <f>N101/K101</f>
        <v>0</v>
      </c>
      <c r="R101" s="316"/>
      <c r="S101" s="316"/>
      <c r="T101" s="290"/>
      <c r="U101" s="291"/>
      <c r="V101" s="292"/>
      <c r="W101" s="290"/>
      <c r="X101" s="291"/>
      <c r="Y101" s="292"/>
      <c r="Z101" s="290"/>
      <c r="AA101" s="291"/>
      <c r="AB101" s="292"/>
      <c r="AC101" s="290"/>
      <c r="AD101" s="291"/>
      <c r="AE101" s="317"/>
    </row>
    <row r="102" spans="1:31" ht="12.75" customHeight="1">
      <c r="A102" s="15"/>
      <c r="B102" s="15"/>
      <c r="C102" s="15"/>
      <c r="D102" s="15"/>
      <c r="E102" s="16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ht="12.75" customHeight="1" thickBot="1">
      <c r="A103" s="15"/>
      <c r="B103" s="15"/>
      <c r="C103" s="15"/>
      <c r="D103" s="15"/>
      <c r="E103" s="16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12.75" customHeight="1">
      <c r="A104" s="15"/>
      <c r="B104" s="15"/>
      <c r="C104" s="15"/>
      <c r="D104" s="15"/>
      <c r="E104" s="326" t="s">
        <v>15</v>
      </c>
      <c r="F104" s="327"/>
      <c r="G104" s="327"/>
      <c r="H104" s="327"/>
      <c r="I104" s="327"/>
      <c r="J104" s="328"/>
      <c r="K104" s="332" t="s">
        <v>16</v>
      </c>
      <c r="L104" s="333"/>
      <c r="M104" s="334"/>
      <c r="N104" s="308" t="s">
        <v>1731</v>
      </c>
      <c r="O104" s="309"/>
      <c r="P104" s="310"/>
      <c r="Q104" s="308" t="s">
        <v>17</v>
      </c>
      <c r="R104" s="309"/>
      <c r="S104" s="309"/>
      <c r="T104" s="309"/>
      <c r="U104" s="310"/>
      <c r="V104" s="308" t="s">
        <v>1879</v>
      </c>
      <c r="W104" s="309"/>
      <c r="X104" s="309"/>
      <c r="Y104" s="309"/>
      <c r="Z104" s="309"/>
      <c r="AA104" s="305" t="s">
        <v>18</v>
      </c>
      <c r="AB104" s="306"/>
      <c r="AC104" s="306"/>
      <c r="AD104" s="306"/>
      <c r="AE104" s="307"/>
    </row>
    <row r="105" spans="1:31" ht="12.75" customHeight="1" thickBot="1">
      <c r="A105" s="15"/>
      <c r="B105" s="15"/>
      <c r="C105" s="15"/>
      <c r="D105" s="15"/>
      <c r="E105" s="329"/>
      <c r="F105" s="330"/>
      <c r="G105" s="330"/>
      <c r="H105" s="330"/>
      <c r="I105" s="330"/>
      <c r="J105" s="331"/>
      <c r="K105" s="335">
        <f>'申込書'!L7</f>
        <v>0</v>
      </c>
      <c r="L105" s="336"/>
      <c r="M105" s="337"/>
      <c r="N105" s="302">
        <f>N101</f>
        <v>0</v>
      </c>
      <c r="O105" s="303"/>
      <c r="P105" s="304"/>
      <c r="Q105" s="324">
        <f>ROUNDDOWN(K105*N105,0)</f>
        <v>0</v>
      </c>
      <c r="R105" s="325"/>
      <c r="S105" s="325"/>
      <c r="T105" s="325"/>
      <c r="U105" s="18" t="s">
        <v>19</v>
      </c>
      <c r="V105" s="324">
        <f>ROUNDDOWN(Q105*0.08,0)</f>
        <v>0</v>
      </c>
      <c r="W105" s="325"/>
      <c r="X105" s="325"/>
      <c r="Y105" s="325"/>
      <c r="Z105" s="19" t="s">
        <v>19</v>
      </c>
      <c r="AA105" s="322">
        <f>Q105+V105</f>
        <v>0</v>
      </c>
      <c r="AB105" s="323"/>
      <c r="AC105" s="323"/>
      <c r="AD105" s="323"/>
      <c r="AE105" s="20" t="s">
        <v>19</v>
      </c>
    </row>
    <row r="106" spans="1:31" ht="12.75" customHeight="1">
      <c r="A106" s="15"/>
      <c r="B106" s="15"/>
      <c r="C106" s="15"/>
      <c r="D106" s="15"/>
      <c r="E106" s="16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2.75" customHeight="1">
      <c r="A107" s="15"/>
      <c r="B107" s="15"/>
      <c r="C107" s="15"/>
      <c r="D107" s="15"/>
      <c r="E107" s="16"/>
      <c r="F107" s="16"/>
      <c r="G107" s="15"/>
      <c r="H107" s="15"/>
      <c r="I107" s="15"/>
      <c r="J107" s="15"/>
      <c r="K107" s="15" t="s">
        <v>20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2.75" customHeight="1">
      <c r="A108" s="15"/>
      <c r="B108" s="15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2.75" customHeight="1">
      <c r="A109" s="321" t="s">
        <v>21</v>
      </c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</row>
    <row r="110" spans="1:31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12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ht="12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ht="12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24"/>
      <c r="B382" s="24"/>
      <c r="C382" s="24"/>
      <c r="D382" s="24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1:31" ht="12">
      <c r="A383" s="24"/>
      <c r="B383" s="24"/>
      <c r="C383" s="24"/>
      <c r="D383" s="24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1:31" ht="12">
      <c r="A384" s="24"/>
      <c r="B384" s="24"/>
      <c r="C384" s="24"/>
      <c r="D384" s="24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12">
      <c r="A385" s="24"/>
      <c r="B385" s="24"/>
      <c r="C385" s="24"/>
      <c r="D385" s="24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1:31" ht="12">
      <c r="A386" s="24"/>
      <c r="B386" s="24"/>
      <c r="C386" s="24"/>
      <c r="D386" s="24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1:31" ht="12">
      <c r="A387" s="24"/>
      <c r="B387" s="24"/>
      <c r="C387" s="24"/>
      <c r="D387" s="24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1:31" ht="12">
      <c r="A388" s="24"/>
      <c r="B388" s="24"/>
      <c r="C388" s="24"/>
      <c r="D388" s="24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1:31" ht="12">
      <c r="A389" s="24"/>
      <c r="B389" s="24"/>
      <c r="C389" s="24"/>
      <c r="D389" s="24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1:31" ht="12">
      <c r="A390" s="24"/>
      <c r="B390" s="24"/>
      <c r="C390" s="24"/>
      <c r="D390" s="24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1:31" ht="12">
      <c r="A391" s="24"/>
      <c r="B391" s="24"/>
      <c r="C391" s="24"/>
      <c r="D391" s="24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1:31" ht="12">
      <c r="A392" s="24"/>
      <c r="B392" s="24"/>
      <c r="C392" s="24"/>
      <c r="D392" s="24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1:31" ht="12">
      <c r="A393" s="24"/>
      <c r="B393" s="24"/>
      <c r="C393" s="24"/>
      <c r="D393" s="24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1:31" ht="12">
      <c r="A394" s="24"/>
      <c r="B394" s="24"/>
      <c r="C394" s="24"/>
      <c r="D394" s="24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1:31" ht="12">
      <c r="A395" s="24"/>
      <c r="B395" s="24"/>
      <c r="C395" s="24"/>
      <c r="D395" s="24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1:31" ht="12">
      <c r="A396" s="24"/>
      <c r="B396" s="24"/>
      <c r="C396" s="24"/>
      <c r="D396" s="24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12">
      <c r="A397" s="24"/>
      <c r="B397" s="24"/>
      <c r="C397" s="24"/>
      <c r="D397" s="24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12">
      <c r="A398" s="24"/>
      <c r="B398" s="24"/>
      <c r="C398" s="24"/>
      <c r="D398" s="24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1:31" ht="12">
      <c r="A399" s="24"/>
      <c r="B399" s="24"/>
      <c r="C399" s="24"/>
      <c r="D399" s="24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1:31" ht="12">
      <c r="A400" s="24"/>
      <c r="B400" s="24"/>
      <c r="C400" s="24"/>
      <c r="D400" s="24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1:31" ht="12">
      <c r="A401" s="24"/>
      <c r="B401" s="24"/>
      <c r="C401" s="24"/>
      <c r="D401" s="24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1:31" ht="12">
      <c r="A402" s="24"/>
      <c r="B402" s="24"/>
      <c r="C402" s="24"/>
      <c r="D402" s="24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12">
      <c r="A403" s="24"/>
      <c r="B403" s="24"/>
      <c r="C403" s="24"/>
      <c r="D403" s="24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1:31" ht="12">
      <c r="A404" s="24"/>
      <c r="B404" s="24"/>
      <c r="C404" s="24"/>
      <c r="D404" s="24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1:31" ht="12">
      <c r="A405" s="24"/>
      <c r="B405" s="24"/>
      <c r="C405" s="24"/>
      <c r="D405" s="24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1:31" ht="12">
      <c r="A406" s="24"/>
      <c r="B406" s="24"/>
      <c r="C406" s="24"/>
      <c r="D406" s="24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1:31" ht="12">
      <c r="A407" s="24"/>
      <c r="B407" s="24"/>
      <c r="C407" s="24"/>
      <c r="D407" s="24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1:31" ht="12">
      <c r="A408" s="24"/>
      <c r="B408" s="24"/>
      <c r="C408" s="24"/>
      <c r="D408" s="24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1:31" ht="12">
      <c r="A409" s="24"/>
      <c r="B409" s="24"/>
      <c r="C409" s="24"/>
      <c r="D409" s="24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1:31" ht="12">
      <c r="A410" s="24"/>
      <c r="B410" s="24"/>
      <c r="C410" s="24"/>
      <c r="D410" s="24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1:31" ht="12">
      <c r="A411" s="24"/>
      <c r="B411" s="24"/>
      <c r="C411" s="24"/>
      <c r="D411" s="24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1:31" ht="12">
      <c r="A412" s="24"/>
      <c r="B412" s="24"/>
      <c r="C412" s="24"/>
      <c r="D412" s="24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1:31" ht="12">
      <c r="A413" s="24"/>
      <c r="B413" s="24"/>
      <c r="C413" s="24"/>
      <c r="D413" s="24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1:31" ht="12">
      <c r="A414" s="24"/>
      <c r="B414" s="24"/>
      <c r="C414" s="24"/>
      <c r="D414" s="24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1:31" ht="12">
      <c r="A415" s="24"/>
      <c r="B415" s="24"/>
      <c r="C415" s="24"/>
      <c r="D415" s="24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1:31" ht="12">
      <c r="A416" s="24"/>
      <c r="B416" s="24"/>
      <c r="C416" s="24"/>
      <c r="D416" s="24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1:31" ht="12">
      <c r="A417" s="24"/>
      <c r="B417" s="24"/>
      <c r="C417" s="24"/>
      <c r="D417" s="24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1:31" ht="12">
      <c r="A418" s="24"/>
      <c r="B418" s="24"/>
      <c r="C418" s="24"/>
      <c r="D418" s="24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31" ht="12">
      <c r="A419" s="24"/>
      <c r="B419" s="24"/>
      <c r="C419" s="24"/>
      <c r="D419" s="24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1:31" ht="12">
      <c r="A420" s="24"/>
      <c r="B420" s="24"/>
      <c r="C420" s="24"/>
      <c r="D420" s="24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1:31" ht="12">
      <c r="A421" s="24"/>
      <c r="B421" s="24"/>
      <c r="C421" s="24"/>
      <c r="D421" s="24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1:31" ht="12">
      <c r="A422" s="24"/>
      <c r="B422" s="24"/>
      <c r="C422" s="24"/>
      <c r="D422" s="24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12">
      <c r="A423" s="24"/>
      <c r="B423" s="24"/>
      <c r="C423" s="24"/>
      <c r="D423" s="24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1:31" ht="12">
      <c r="A424" s="24"/>
      <c r="B424" s="24"/>
      <c r="C424" s="24"/>
      <c r="D424" s="24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1:31" ht="12">
      <c r="A425" s="24"/>
      <c r="B425" s="24"/>
      <c r="C425" s="24"/>
      <c r="D425" s="24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1:31" ht="12">
      <c r="A426" s="24"/>
      <c r="B426" s="24"/>
      <c r="C426" s="24"/>
      <c r="D426" s="24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1:31" ht="12">
      <c r="A427" s="24"/>
      <c r="B427" s="24"/>
      <c r="C427" s="24"/>
      <c r="D427" s="24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1:31" ht="12">
      <c r="A428" s="24"/>
      <c r="B428" s="24"/>
      <c r="C428" s="24"/>
      <c r="D428" s="24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1:31" ht="12">
      <c r="A429" s="24"/>
      <c r="B429" s="24"/>
      <c r="C429" s="24"/>
      <c r="D429" s="24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1:31" ht="12">
      <c r="A430" s="24"/>
      <c r="B430" s="24"/>
      <c r="C430" s="24"/>
      <c r="D430" s="24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12">
      <c r="A431" s="24"/>
      <c r="B431" s="24"/>
      <c r="C431" s="24"/>
      <c r="D431" s="24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1:31" ht="12">
      <c r="A432" s="24"/>
      <c r="B432" s="24"/>
      <c r="C432" s="24"/>
      <c r="D432" s="24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1:31" ht="12">
      <c r="A433" s="24"/>
      <c r="B433" s="24"/>
      <c r="C433" s="24"/>
      <c r="D433" s="24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1:31" ht="12">
      <c r="A434" s="24"/>
      <c r="B434" s="24"/>
      <c r="C434" s="24"/>
      <c r="D434" s="24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1:31" ht="12">
      <c r="A435" s="24"/>
      <c r="B435" s="24"/>
      <c r="C435" s="24"/>
      <c r="D435" s="24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1:31" ht="12">
      <c r="A436" s="24"/>
      <c r="B436" s="24"/>
      <c r="C436" s="24"/>
      <c r="D436" s="24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1:31" ht="12">
      <c r="A437" s="24"/>
      <c r="B437" s="24"/>
      <c r="C437" s="24"/>
      <c r="D437" s="24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1:31" ht="12">
      <c r="A438" s="24"/>
      <c r="B438" s="24"/>
      <c r="C438" s="24"/>
      <c r="D438" s="24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1:31" ht="12">
      <c r="A439" s="24"/>
      <c r="B439" s="24"/>
      <c r="C439" s="24"/>
      <c r="D439" s="24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1:31" ht="12">
      <c r="A440" s="24"/>
      <c r="B440" s="24"/>
      <c r="C440" s="24"/>
      <c r="D440" s="24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1:31" ht="12">
      <c r="A441" s="24"/>
      <c r="B441" s="24"/>
      <c r="C441" s="24"/>
      <c r="D441" s="24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1:31" ht="12">
      <c r="A442" s="24"/>
      <c r="B442" s="24"/>
      <c r="C442" s="24"/>
      <c r="D442" s="24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1:31" ht="12">
      <c r="A443" s="24"/>
      <c r="B443" s="24"/>
      <c r="C443" s="24"/>
      <c r="D443" s="24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1:31" ht="12">
      <c r="A444" s="24"/>
      <c r="B444" s="24"/>
      <c r="C444" s="24"/>
      <c r="D444" s="24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1:31" ht="12">
      <c r="A445" s="24"/>
      <c r="B445" s="24"/>
      <c r="C445" s="24"/>
      <c r="D445" s="24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1:31" ht="12">
      <c r="A446" s="24"/>
      <c r="B446" s="24"/>
      <c r="C446" s="24"/>
      <c r="D446" s="24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1:31" ht="12">
      <c r="A447" s="24"/>
      <c r="B447" s="24"/>
      <c r="C447" s="24"/>
      <c r="D447" s="24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1:31" ht="12">
      <c r="A448" s="24"/>
      <c r="B448" s="24"/>
      <c r="C448" s="24"/>
      <c r="D448" s="24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1:31" ht="12">
      <c r="A449" s="24"/>
      <c r="B449" s="24"/>
      <c r="C449" s="24"/>
      <c r="D449" s="24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1:31" ht="12">
      <c r="A450" s="24"/>
      <c r="B450" s="24"/>
      <c r="C450" s="24"/>
      <c r="D450" s="24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1:31" ht="12">
      <c r="A451" s="24"/>
      <c r="B451" s="24"/>
      <c r="C451" s="24"/>
      <c r="D451" s="24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1:31" ht="12">
      <c r="A452" s="24"/>
      <c r="B452" s="24"/>
      <c r="C452" s="24"/>
      <c r="D452" s="24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1:31" ht="12">
      <c r="A453" s="24"/>
      <c r="B453" s="24"/>
      <c r="C453" s="24"/>
      <c r="D453" s="24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1:31" ht="12">
      <c r="A454" s="24"/>
      <c r="B454" s="24"/>
      <c r="C454" s="24"/>
      <c r="D454" s="24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1:31" ht="12">
      <c r="A455" s="24"/>
      <c r="B455" s="24"/>
      <c r="C455" s="24"/>
      <c r="D455" s="24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1:31" ht="12">
      <c r="A456" s="24"/>
      <c r="B456" s="24"/>
      <c r="C456" s="24"/>
      <c r="D456" s="24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12">
      <c r="A457" s="24"/>
      <c r="B457" s="24"/>
      <c r="C457" s="24"/>
      <c r="D457" s="24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1:31" ht="12">
      <c r="A458" s="24"/>
      <c r="B458" s="24"/>
      <c r="C458" s="24"/>
      <c r="D458" s="24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1:31" ht="12">
      <c r="A459" s="24"/>
      <c r="B459" s="24"/>
      <c r="C459" s="24"/>
      <c r="D459" s="24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1:31" ht="12">
      <c r="A460" s="24"/>
      <c r="B460" s="24"/>
      <c r="C460" s="24"/>
      <c r="D460" s="24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1:31" ht="12">
      <c r="A461" s="24"/>
      <c r="B461" s="24"/>
      <c r="C461" s="24"/>
      <c r="D461" s="24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1:31" ht="12">
      <c r="A462" s="24"/>
      <c r="B462" s="24"/>
      <c r="C462" s="24"/>
      <c r="D462" s="24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1:31" ht="12">
      <c r="A463" s="24"/>
      <c r="B463" s="24"/>
      <c r="C463" s="24"/>
      <c r="D463" s="24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1:31" ht="12">
      <c r="A464" s="24"/>
      <c r="B464" s="24"/>
      <c r="C464" s="24"/>
      <c r="D464" s="24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1:31" ht="12">
      <c r="A465" s="24"/>
      <c r="B465" s="24"/>
      <c r="C465" s="24"/>
      <c r="D465" s="24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1:31" ht="12">
      <c r="A466" s="24"/>
      <c r="B466" s="24"/>
      <c r="C466" s="24"/>
      <c r="D466" s="24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1:31" ht="12">
      <c r="A467" s="24"/>
      <c r="B467" s="24"/>
      <c r="C467" s="24"/>
      <c r="D467" s="24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1:31" ht="12">
      <c r="A468" s="24"/>
      <c r="B468" s="24"/>
      <c r="C468" s="24"/>
      <c r="D468" s="24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1:31" ht="12">
      <c r="A469" s="24"/>
      <c r="B469" s="24"/>
      <c r="C469" s="24"/>
      <c r="D469" s="24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1:31" ht="12">
      <c r="A470" s="24"/>
      <c r="B470" s="24"/>
      <c r="C470" s="24"/>
      <c r="D470" s="24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1:31" ht="12">
      <c r="A471" s="24"/>
      <c r="B471" s="24"/>
      <c r="C471" s="24"/>
      <c r="D471" s="24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1:31" ht="12">
      <c r="A472" s="24"/>
      <c r="B472" s="24"/>
      <c r="C472" s="24"/>
      <c r="D472" s="24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1:31" ht="12">
      <c r="A473" s="24"/>
      <c r="B473" s="24"/>
      <c r="C473" s="24"/>
      <c r="D473" s="24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1:31" ht="12">
      <c r="A474" s="24"/>
      <c r="B474" s="24"/>
      <c r="C474" s="24"/>
      <c r="D474" s="24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1:31" ht="12">
      <c r="A475" s="24"/>
      <c r="B475" s="24"/>
      <c r="C475" s="24"/>
      <c r="D475" s="24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1:31" ht="12">
      <c r="A476" s="24"/>
      <c r="B476" s="24"/>
      <c r="C476" s="24"/>
      <c r="D476" s="24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1:31" ht="12">
      <c r="A477" s="24"/>
      <c r="B477" s="24"/>
      <c r="C477" s="24"/>
      <c r="D477" s="24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1:31" ht="12">
      <c r="A478" s="24"/>
      <c r="B478" s="24"/>
      <c r="C478" s="24"/>
      <c r="D478" s="24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1:31" ht="12">
      <c r="A479" s="24"/>
      <c r="B479" s="24"/>
      <c r="C479" s="24"/>
      <c r="D479" s="24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1:31" ht="12">
      <c r="A480" s="24"/>
      <c r="B480" s="24"/>
      <c r="C480" s="24"/>
      <c r="D480" s="24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12">
      <c r="A481" s="24"/>
      <c r="B481" s="24"/>
      <c r="C481" s="24"/>
      <c r="D481" s="24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12">
      <c r="A482" s="24"/>
      <c r="B482" s="24"/>
      <c r="C482" s="24"/>
      <c r="D482" s="24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12">
      <c r="A483" s="24"/>
      <c r="B483" s="24"/>
      <c r="C483" s="24"/>
      <c r="D483" s="24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12">
      <c r="A484" s="24"/>
      <c r="B484" s="24"/>
      <c r="C484" s="24"/>
      <c r="D484" s="24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12">
      <c r="A485" s="24"/>
      <c r="B485" s="24"/>
      <c r="C485" s="24"/>
      <c r="D485" s="24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1:31" ht="12">
      <c r="A486" s="24"/>
      <c r="B486" s="24"/>
      <c r="C486" s="24"/>
      <c r="D486" s="24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1:31" ht="12">
      <c r="A487" s="24"/>
      <c r="B487" s="24"/>
      <c r="C487" s="24"/>
      <c r="D487" s="24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1:31" ht="12">
      <c r="A488" s="24"/>
      <c r="B488" s="24"/>
      <c r="C488" s="24"/>
      <c r="D488" s="24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1:31" ht="12">
      <c r="A489" s="24"/>
      <c r="B489" s="24"/>
      <c r="C489" s="24"/>
      <c r="D489" s="24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1:31" ht="12">
      <c r="A490" s="24"/>
      <c r="B490" s="24"/>
      <c r="C490" s="24"/>
      <c r="D490" s="24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1:31" ht="12">
      <c r="A491" s="24"/>
      <c r="B491" s="24"/>
      <c r="C491" s="24"/>
      <c r="D491" s="24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1:31" ht="12">
      <c r="A492" s="24"/>
      <c r="B492" s="24"/>
      <c r="C492" s="24"/>
      <c r="D492" s="24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1:31" ht="12">
      <c r="A493" s="24"/>
      <c r="B493" s="24"/>
      <c r="C493" s="24"/>
      <c r="D493" s="24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1:31" ht="12">
      <c r="A494" s="24"/>
      <c r="B494" s="24"/>
      <c r="C494" s="24"/>
      <c r="D494" s="24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1:31" ht="12">
      <c r="A495" s="24"/>
      <c r="B495" s="24"/>
      <c r="C495" s="24"/>
      <c r="D495" s="24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1:31" ht="12">
      <c r="A496" s="24"/>
      <c r="B496" s="24"/>
      <c r="C496" s="24"/>
      <c r="D496" s="24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1:31" ht="12">
      <c r="A497" s="24"/>
      <c r="B497" s="24"/>
      <c r="C497" s="24"/>
      <c r="D497" s="24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1:31" ht="12">
      <c r="A498" s="24"/>
      <c r="B498" s="24"/>
      <c r="C498" s="24"/>
      <c r="D498" s="24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1:31" ht="12">
      <c r="A499" s="24"/>
      <c r="B499" s="24"/>
      <c r="C499" s="24"/>
      <c r="D499" s="24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1:31" ht="12">
      <c r="A500" s="24"/>
      <c r="B500" s="24"/>
      <c r="C500" s="24"/>
      <c r="D500" s="24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12">
      <c r="A501" s="24"/>
      <c r="B501" s="24"/>
      <c r="C501" s="24"/>
      <c r="D501" s="24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1:31" ht="12">
      <c r="A502" s="24"/>
      <c r="B502" s="24"/>
      <c r="C502" s="24"/>
      <c r="D502" s="24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1:31" ht="12">
      <c r="A503" s="24"/>
      <c r="B503" s="24"/>
      <c r="C503" s="24"/>
      <c r="D503" s="24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1:31" ht="12">
      <c r="A504" s="24"/>
      <c r="B504" s="24"/>
      <c r="C504" s="24"/>
      <c r="D504" s="24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1:31" ht="12">
      <c r="A505" s="24"/>
      <c r="B505" s="24"/>
      <c r="C505" s="24"/>
      <c r="D505" s="24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1:31" ht="12">
      <c r="A506" s="24"/>
      <c r="B506" s="24"/>
      <c r="C506" s="24"/>
      <c r="D506" s="24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1:31" ht="12">
      <c r="A507" s="24"/>
      <c r="B507" s="24"/>
      <c r="C507" s="24"/>
      <c r="D507" s="24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1:31" ht="12">
      <c r="A508" s="24"/>
      <c r="B508" s="24"/>
      <c r="C508" s="24"/>
      <c r="D508" s="24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1:31" ht="12">
      <c r="A509" s="24"/>
      <c r="B509" s="24"/>
      <c r="C509" s="24"/>
      <c r="D509" s="24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1:31" ht="12">
      <c r="A510" s="24"/>
      <c r="B510" s="24"/>
      <c r="C510" s="24"/>
      <c r="D510" s="24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1:31" ht="12">
      <c r="A511" s="24"/>
      <c r="B511" s="24"/>
      <c r="C511" s="24"/>
      <c r="D511" s="24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12">
      <c r="A512" s="24"/>
      <c r="B512" s="24"/>
      <c r="C512" s="24"/>
      <c r="D512" s="24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1:31" ht="12">
      <c r="A513" s="24"/>
      <c r="B513" s="24"/>
      <c r="C513" s="24"/>
      <c r="D513" s="24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1:31" ht="12">
      <c r="A514" s="24"/>
      <c r="B514" s="24"/>
      <c r="C514" s="24"/>
      <c r="D514" s="24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1:31" ht="12">
      <c r="A515" s="24"/>
      <c r="B515" s="24"/>
      <c r="C515" s="24"/>
      <c r="D515" s="24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1:31" ht="12">
      <c r="A516" s="24"/>
      <c r="B516" s="24"/>
      <c r="C516" s="24"/>
      <c r="D516" s="24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1:31" ht="12">
      <c r="A517" s="24"/>
      <c r="B517" s="24"/>
      <c r="C517" s="24"/>
      <c r="D517" s="24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1:31" ht="12">
      <c r="A518" s="24"/>
      <c r="B518" s="24"/>
      <c r="C518" s="24"/>
      <c r="D518" s="24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1:31" ht="12">
      <c r="A519" s="24"/>
      <c r="B519" s="24"/>
      <c r="C519" s="24"/>
      <c r="D519" s="24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1:31" ht="12">
      <c r="A520" s="24"/>
      <c r="B520" s="24"/>
      <c r="C520" s="24"/>
      <c r="D520" s="24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12">
      <c r="A521" s="24"/>
      <c r="B521" s="24"/>
      <c r="C521" s="24"/>
      <c r="D521" s="24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1:31" ht="12">
      <c r="A522" s="24"/>
      <c r="B522" s="24"/>
      <c r="C522" s="24"/>
      <c r="D522" s="24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12">
      <c r="A523" s="24"/>
      <c r="B523" s="24"/>
      <c r="C523" s="24"/>
      <c r="D523" s="24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12">
      <c r="A524" s="24"/>
      <c r="B524" s="24"/>
      <c r="C524" s="24"/>
      <c r="D524" s="24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12">
      <c r="A525" s="24"/>
      <c r="B525" s="24"/>
      <c r="C525" s="24"/>
      <c r="D525" s="24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12">
      <c r="A526" s="24"/>
      <c r="B526" s="24"/>
      <c r="C526" s="24"/>
      <c r="D526" s="24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12">
      <c r="A527" s="24"/>
      <c r="B527" s="24"/>
      <c r="C527" s="24"/>
      <c r="D527" s="24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1:31" ht="12">
      <c r="A528" s="24"/>
      <c r="B528" s="24"/>
      <c r="C528" s="24"/>
      <c r="D528" s="24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</sheetData>
  <sheetProtection/>
  <mergeCells count="866">
    <mergeCell ref="AB1:AE1"/>
    <mergeCell ref="D1:AA1"/>
    <mergeCell ref="E93:F93"/>
    <mergeCell ref="G93:J93"/>
    <mergeCell ref="K93:M93"/>
    <mergeCell ref="N93:P93"/>
    <mergeCell ref="W91:Y91"/>
    <mergeCell ref="Z91:AB91"/>
    <mergeCell ref="AC91:AE91"/>
    <mergeCell ref="T88:V88"/>
    <mergeCell ref="E94:J94"/>
    <mergeCell ref="K94:M94"/>
    <mergeCell ref="A85:D89"/>
    <mergeCell ref="E85:F85"/>
    <mergeCell ref="A90:D94"/>
    <mergeCell ref="E89:J89"/>
    <mergeCell ref="G87:J87"/>
    <mergeCell ref="G86:J86"/>
    <mergeCell ref="G88:J88"/>
    <mergeCell ref="E88:F88"/>
    <mergeCell ref="AC87:AE87"/>
    <mergeCell ref="Z94:AB94"/>
    <mergeCell ref="Q82:S82"/>
    <mergeCell ref="N81:P81"/>
    <mergeCell ref="N83:P83"/>
    <mergeCell ref="Q88:S88"/>
    <mergeCell ref="N84:P84"/>
    <mergeCell ref="N85:P85"/>
    <mergeCell ref="N88:P88"/>
    <mergeCell ref="N94:P94"/>
    <mergeCell ref="Q81:S81"/>
    <mergeCell ref="Q85:S85"/>
    <mergeCell ref="N90:P90"/>
    <mergeCell ref="K90:M90"/>
    <mergeCell ref="E91:F91"/>
    <mergeCell ref="G91:J91"/>
    <mergeCell ref="K91:M91"/>
    <mergeCell ref="N91:P91"/>
    <mergeCell ref="E90:F90"/>
    <mergeCell ref="G90:J90"/>
    <mergeCell ref="G82:J82"/>
    <mergeCell ref="T87:V87"/>
    <mergeCell ref="Q83:S83"/>
    <mergeCell ref="Q87:S87"/>
    <mergeCell ref="Q86:S86"/>
    <mergeCell ref="Q84:S84"/>
    <mergeCell ref="N86:P86"/>
    <mergeCell ref="T86:V86"/>
    <mergeCell ref="T83:V83"/>
    <mergeCell ref="N82:P82"/>
    <mergeCell ref="E86:F86"/>
    <mergeCell ref="E87:F87"/>
    <mergeCell ref="A71:D84"/>
    <mergeCell ref="E78:F78"/>
    <mergeCell ref="E84:J84"/>
    <mergeCell ref="G79:J79"/>
    <mergeCell ref="E81:F81"/>
    <mergeCell ref="E79:F79"/>
    <mergeCell ref="E83:F83"/>
    <mergeCell ref="G77:J77"/>
    <mergeCell ref="E82:F82"/>
    <mergeCell ref="E80:F80"/>
    <mergeCell ref="G67:J67"/>
    <mergeCell ref="A61:D63"/>
    <mergeCell ref="E62:F62"/>
    <mergeCell ref="A66:D70"/>
    <mergeCell ref="E67:F67"/>
    <mergeCell ref="E66:F66"/>
    <mergeCell ref="A64:D65"/>
    <mergeCell ref="E70:J70"/>
    <mergeCell ref="N59:P59"/>
    <mergeCell ref="E73:F73"/>
    <mergeCell ref="G69:J69"/>
    <mergeCell ref="G68:J68"/>
    <mergeCell ref="E68:F68"/>
    <mergeCell ref="E72:F72"/>
    <mergeCell ref="G71:J71"/>
    <mergeCell ref="E71:F71"/>
    <mergeCell ref="G72:J72"/>
    <mergeCell ref="E59:F59"/>
    <mergeCell ref="E54:F54"/>
    <mergeCell ref="G52:J52"/>
    <mergeCell ref="E53:J53"/>
    <mergeCell ref="G54:J54"/>
    <mergeCell ref="G62:J62"/>
    <mergeCell ref="G61:J61"/>
    <mergeCell ref="G57:J57"/>
    <mergeCell ref="E69:F69"/>
    <mergeCell ref="K58:M58"/>
    <mergeCell ref="N57:P57"/>
    <mergeCell ref="E55:F55"/>
    <mergeCell ref="G56:J56"/>
    <mergeCell ref="E57:F57"/>
    <mergeCell ref="E56:F56"/>
    <mergeCell ref="G55:J55"/>
    <mergeCell ref="G58:J58"/>
    <mergeCell ref="N58:P58"/>
    <mergeCell ref="K52:M52"/>
    <mergeCell ref="K62:M62"/>
    <mergeCell ref="K54:M54"/>
    <mergeCell ref="K56:M56"/>
    <mergeCell ref="N55:P55"/>
    <mergeCell ref="N61:P61"/>
    <mergeCell ref="N60:P60"/>
    <mergeCell ref="N56:P56"/>
    <mergeCell ref="K59:M59"/>
    <mergeCell ref="K55:M55"/>
    <mergeCell ref="N63:P63"/>
    <mergeCell ref="K57:M57"/>
    <mergeCell ref="N62:P62"/>
    <mergeCell ref="N66:P66"/>
    <mergeCell ref="K60:M60"/>
    <mergeCell ref="K61:M61"/>
    <mergeCell ref="K63:M63"/>
    <mergeCell ref="K66:M66"/>
    <mergeCell ref="K64:M65"/>
    <mergeCell ref="N64:P65"/>
    <mergeCell ref="G81:J81"/>
    <mergeCell ref="K88:M88"/>
    <mergeCell ref="K81:M81"/>
    <mergeCell ref="G83:J83"/>
    <mergeCell ref="K86:M86"/>
    <mergeCell ref="K85:M85"/>
    <mergeCell ref="K82:M82"/>
    <mergeCell ref="K84:M84"/>
    <mergeCell ref="K83:M83"/>
    <mergeCell ref="G85:J85"/>
    <mergeCell ref="N89:P89"/>
    <mergeCell ref="K87:M87"/>
    <mergeCell ref="N87:P87"/>
    <mergeCell ref="K89:M89"/>
    <mergeCell ref="K69:M69"/>
    <mergeCell ref="K70:M70"/>
    <mergeCell ref="N72:P72"/>
    <mergeCell ref="N70:P70"/>
    <mergeCell ref="N69:P69"/>
    <mergeCell ref="K75:M75"/>
    <mergeCell ref="K67:M67"/>
    <mergeCell ref="K74:M74"/>
    <mergeCell ref="K73:M73"/>
    <mergeCell ref="N75:P75"/>
    <mergeCell ref="N73:P73"/>
    <mergeCell ref="N74:P74"/>
    <mergeCell ref="K68:M68"/>
    <mergeCell ref="K72:M72"/>
    <mergeCell ref="K71:M71"/>
    <mergeCell ref="N67:P67"/>
    <mergeCell ref="K80:M80"/>
    <mergeCell ref="N77:P77"/>
    <mergeCell ref="N76:P76"/>
    <mergeCell ref="N80:P80"/>
    <mergeCell ref="N78:P78"/>
    <mergeCell ref="K76:M76"/>
    <mergeCell ref="K79:M79"/>
    <mergeCell ref="N79:P79"/>
    <mergeCell ref="K77:M77"/>
    <mergeCell ref="Q75:S75"/>
    <mergeCell ref="Q77:S77"/>
    <mergeCell ref="Q76:S76"/>
    <mergeCell ref="N68:P68"/>
    <mergeCell ref="Q72:S72"/>
    <mergeCell ref="Q73:S73"/>
    <mergeCell ref="Q68:S68"/>
    <mergeCell ref="N71:P71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W71:Y71"/>
    <mergeCell ref="W70:Y70"/>
    <mergeCell ref="T71:V71"/>
    <mergeCell ref="T69:V69"/>
    <mergeCell ref="T68:V68"/>
    <mergeCell ref="W67:Y67"/>
    <mergeCell ref="T70:V70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Q50:S50"/>
    <mergeCell ref="T48:V48"/>
    <mergeCell ref="T47:V47"/>
    <mergeCell ref="T50:V50"/>
    <mergeCell ref="Q48:S48"/>
    <mergeCell ref="Q49:S49"/>
    <mergeCell ref="T49:V49"/>
    <mergeCell ref="AC45:AE45"/>
    <mergeCell ref="AC46:AE46"/>
    <mergeCell ref="Z45:AB45"/>
    <mergeCell ref="W44:Y44"/>
    <mergeCell ref="Z46:AB46"/>
    <mergeCell ref="Z44:AB44"/>
    <mergeCell ref="Q38:S38"/>
    <mergeCell ref="T38:V38"/>
    <mergeCell ref="Q41:S41"/>
    <mergeCell ref="T39:V39"/>
    <mergeCell ref="Q40:S40"/>
    <mergeCell ref="T41:V41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Q25:S25"/>
    <mergeCell ref="N25:P25"/>
    <mergeCell ref="Q23:S23"/>
    <mergeCell ref="Q24:S24"/>
    <mergeCell ref="N23:P23"/>
    <mergeCell ref="N26:P26"/>
    <mergeCell ref="N24:P24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W15:Y15"/>
    <mergeCell ref="Z14:AB14"/>
    <mergeCell ref="Z15:AB15"/>
    <mergeCell ref="W10:Y10"/>
    <mergeCell ref="T10:V10"/>
    <mergeCell ref="AC14:AE14"/>
    <mergeCell ref="AC13:AE13"/>
    <mergeCell ref="Z11:AB11"/>
    <mergeCell ref="V2:W2"/>
    <mergeCell ref="V3:W3"/>
    <mergeCell ref="X3:AD3"/>
    <mergeCell ref="X2:AE2"/>
    <mergeCell ref="AC10:AE10"/>
    <mergeCell ref="AC8:AE8"/>
    <mergeCell ref="V4:W4"/>
    <mergeCell ref="Y4:Z4"/>
    <mergeCell ref="K12:M12"/>
    <mergeCell ref="K13:M13"/>
    <mergeCell ref="W7:Y7"/>
    <mergeCell ref="T5:AE5"/>
    <mergeCell ref="W6:Y6"/>
    <mergeCell ref="T9:V9"/>
    <mergeCell ref="Z8:AB8"/>
    <mergeCell ref="W8:Y8"/>
    <mergeCell ref="AC9:AE9"/>
    <mergeCell ref="W9:Y9"/>
    <mergeCell ref="N10:P10"/>
    <mergeCell ref="K8:M8"/>
    <mergeCell ref="N8:P8"/>
    <mergeCell ref="Q12:S12"/>
    <mergeCell ref="T11:V11"/>
    <mergeCell ref="T14:V14"/>
    <mergeCell ref="N12:P12"/>
    <mergeCell ref="K11:M11"/>
    <mergeCell ref="N11:P11"/>
    <mergeCell ref="N13:P13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Q22:S22"/>
    <mergeCell ref="Q21:S21"/>
    <mergeCell ref="Q17:S17"/>
    <mergeCell ref="K17:M17"/>
    <mergeCell ref="Q13:S13"/>
    <mergeCell ref="N14:P14"/>
    <mergeCell ref="Q14:S14"/>
    <mergeCell ref="N16:P16"/>
    <mergeCell ref="K16:M16"/>
    <mergeCell ref="Q15:S15"/>
    <mergeCell ref="G18:J18"/>
    <mergeCell ref="G20:J20"/>
    <mergeCell ref="Q19:S19"/>
    <mergeCell ref="Q20:S20"/>
    <mergeCell ref="K19:M19"/>
    <mergeCell ref="Q18:S18"/>
    <mergeCell ref="K18:M18"/>
    <mergeCell ref="K20:M20"/>
    <mergeCell ref="N19:P19"/>
    <mergeCell ref="E21:F21"/>
    <mergeCell ref="K23:M23"/>
    <mergeCell ref="E25:F25"/>
    <mergeCell ref="G22:J22"/>
    <mergeCell ref="K24:M24"/>
    <mergeCell ref="G21:J21"/>
    <mergeCell ref="K22:M22"/>
    <mergeCell ref="K21:M21"/>
    <mergeCell ref="G24:J24"/>
    <mergeCell ref="K25:M25"/>
    <mergeCell ref="K27:M27"/>
    <mergeCell ref="E27:F27"/>
    <mergeCell ref="E26:F26"/>
    <mergeCell ref="N27:P27"/>
    <mergeCell ref="G26:J26"/>
    <mergeCell ref="G27:J27"/>
    <mergeCell ref="G80:J80"/>
    <mergeCell ref="E76:F76"/>
    <mergeCell ref="G78:J78"/>
    <mergeCell ref="G76:J76"/>
    <mergeCell ref="E77:F77"/>
    <mergeCell ref="K26:M26"/>
    <mergeCell ref="K35:M35"/>
    <mergeCell ref="G51:J51"/>
    <mergeCell ref="G43:J43"/>
    <mergeCell ref="K78:M78"/>
    <mergeCell ref="G75:J75"/>
    <mergeCell ref="E58:F58"/>
    <mergeCell ref="E74:F74"/>
    <mergeCell ref="G74:J74"/>
    <mergeCell ref="E75:F75"/>
    <mergeCell ref="E63:J63"/>
    <mergeCell ref="E64:J65"/>
    <mergeCell ref="G66:J66"/>
    <mergeCell ref="E61:F61"/>
    <mergeCell ref="G73:J73"/>
    <mergeCell ref="E49:F49"/>
    <mergeCell ref="G95:J95"/>
    <mergeCell ref="A1:C1"/>
    <mergeCell ref="A2:C2"/>
    <mergeCell ref="A3:C3"/>
    <mergeCell ref="D3:U3"/>
    <mergeCell ref="D2:E2"/>
    <mergeCell ref="R2:S2"/>
    <mergeCell ref="L2:O2"/>
    <mergeCell ref="F2:I2"/>
    <mergeCell ref="A95:D98"/>
    <mergeCell ref="E97:F97"/>
    <mergeCell ref="E98:J98"/>
    <mergeCell ref="G97:J97"/>
    <mergeCell ref="E95:F95"/>
    <mergeCell ref="E96:F96"/>
    <mergeCell ref="G96:J96"/>
    <mergeCell ref="G38:J38"/>
    <mergeCell ref="G25:J25"/>
    <mergeCell ref="E36:F36"/>
    <mergeCell ref="G28:J28"/>
    <mergeCell ref="E30:F30"/>
    <mergeCell ref="E34:J34"/>
    <mergeCell ref="G35:J35"/>
    <mergeCell ref="G36:J36"/>
    <mergeCell ref="E48:F48"/>
    <mergeCell ref="K28:M28"/>
    <mergeCell ref="E50:F50"/>
    <mergeCell ref="G30:J30"/>
    <mergeCell ref="E32:F32"/>
    <mergeCell ref="E35:F35"/>
    <mergeCell ref="G32:J32"/>
    <mergeCell ref="G33:J33"/>
    <mergeCell ref="G48:J48"/>
    <mergeCell ref="E44:F44"/>
    <mergeCell ref="E47:F47"/>
    <mergeCell ref="E46:F46"/>
    <mergeCell ref="A54:D60"/>
    <mergeCell ref="E60:J60"/>
    <mergeCell ref="G59:J59"/>
    <mergeCell ref="A35:D53"/>
    <mergeCell ref="E52:F52"/>
    <mergeCell ref="E51:F51"/>
    <mergeCell ref="G42:J42"/>
    <mergeCell ref="E42:F42"/>
    <mergeCell ref="E39:F39"/>
    <mergeCell ref="E45:F45"/>
    <mergeCell ref="E31:F31"/>
    <mergeCell ref="E37:F37"/>
    <mergeCell ref="G45:J45"/>
    <mergeCell ref="G39:J39"/>
    <mergeCell ref="E41:F41"/>
    <mergeCell ref="G37:J37"/>
    <mergeCell ref="G40:J40"/>
    <mergeCell ref="E40:F40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T27:V27"/>
    <mergeCell ref="W32:Y32"/>
    <mergeCell ref="T32:V32"/>
    <mergeCell ref="W33:Y33"/>
    <mergeCell ref="W35:Y35"/>
    <mergeCell ref="W37:Y37"/>
    <mergeCell ref="T28:V28"/>
    <mergeCell ref="T29:V29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AC54:AE54"/>
    <mergeCell ref="AC55:AE55"/>
    <mergeCell ref="AC58:AE58"/>
    <mergeCell ref="AC47:AE47"/>
    <mergeCell ref="AC48:AE48"/>
    <mergeCell ref="AC49:AE49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60:AE60"/>
    <mergeCell ref="Z60:AB60"/>
    <mergeCell ref="AC63:AE63"/>
    <mergeCell ref="Z65:AB65"/>
    <mergeCell ref="Z62:AB62"/>
    <mergeCell ref="AC62:AE62"/>
    <mergeCell ref="Z61:AB61"/>
    <mergeCell ref="W63:Y63"/>
    <mergeCell ref="W66:Y66"/>
    <mergeCell ref="W65:Y65"/>
    <mergeCell ref="Z66:AB66"/>
    <mergeCell ref="T64:AE64"/>
    <mergeCell ref="Z63:AB63"/>
    <mergeCell ref="AC65:AE65"/>
    <mergeCell ref="AC69:AE69"/>
    <mergeCell ref="Z68:AB68"/>
    <mergeCell ref="AC70:AE70"/>
    <mergeCell ref="T66:V66"/>
    <mergeCell ref="AC66:AE66"/>
    <mergeCell ref="T67:V67"/>
    <mergeCell ref="W68:Y68"/>
    <mergeCell ref="W69:Y69"/>
    <mergeCell ref="AC79:AE79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74:AE74"/>
    <mergeCell ref="Z76:AB76"/>
    <mergeCell ref="AC76:AE76"/>
    <mergeCell ref="AC75:AE75"/>
    <mergeCell ref="AC73:AE73"/>
    <mergeCell ref="Z75:AB75"/>
    <mergeCell ref="Z89:AB89"/>
    <mergeCell ref="Z84:AB84"/>
    <mergeCell ref="AC90:AE90"/>
    <mergeCell ref="W77:Y77"/>
    <mergeCell ref="AC77:AE77"/>
    <mergeCell ref="AC81:AE81"/>
    <mergeCell ref="Z83:AB83"/>
    <mergeCell ref="AC80:AE80"/>
    <mergeCell ref="Z80:AB80"/>
    <mergeCell ref="Z79:AB79"/>
    <mergeCell ref="AC95:AE95"/>
    <mergeCell ref="W96:Y96"/>
    <mergeCell ref="Z90:AB90"/>
    <mergeCell ref="Z87:AB87"/>
    <mergeCell ref="AC86:AE86"/>
    <mergeCell ref="AC93:AE93"/>
    <mergeCell ref="AC94:AE94"/>
    <mergeCell ref="Z93:AB93"/>
    <mergeCell ref="W94:Y94"/>
    <mergeCell ref="Z96:AB96"/>
    <mergeCell ref="AC82:AE82"/>
    <mergeCell ref="AC83:AE83"/>
    <mergeCell ref="W86:Y86"/>
    <mergeCell ref="AC89:AE89"/>
    <mergeCell ref="AC85:AE85"/>
    <mergeCell ref="AC88:AE88"/>
    <mergeCell ref="Z88:AB88"/>
    <mergeCell ref="W89:Y89"/>
    <mergeCell ref="AC84:AE84"/>
    <mergeCell ref="Z85:AB85"/>
    <mergeCell ref="AC96:AE96"/>
    <mergeCell ref="Z95:AB95"/>
    <mergeCell ref="W57:Y57"/>
    <mergeCell ref="T54:V54"/>
    <mergeCell ref="W52:Y52"/>
    <mergeCell ref="T55:V55"/>
    <mergeCell ref="T53:V53"/>
    <mergeCell ref="W55:Y55"/>
    <mergeCell ref="W54:Y54"/>
    <mergeCell ref="T52:V52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Z78:AB78"/>
    <mergeCell ref="W88:Y88"/>
    <mergeCell ref="Z82:AB82"/>
    <mergeCell ref="W72:Y72"/>
    <mergeCell ref="Z74:AB74"/>
    <mergeCell ref="Z81:AB81"/>
    <mergeCell ref="W87:Y87"/>
    <mergeCell ref="W85:Y85"/>
    <mergeCell ref="W83:Y83"/>
    <mergeCell ref="Z86:AB86"/>
    <mergeCell ref="W59:Y59"/>
    <mergeCell ref="W60:Y60"/>
    <mergeCell ref="T63:V63"/>
    <mergeCell ref="T65:V65"/>
    <mergeCell ref="T81:V81"/>
    <mergeCell ref="T95:V95"/>
    <mergeCell ref="T93:V93"/>
    <mergeCell ref="W82:Y82"/>
    <mergeCell ref="W84:Y84"/>
    <mergeCell ref="W90:Y90"/>
    <mergeCell ref="Q96:S96"/>
    <mergeCell ref="Q95:S95"/>
    <mergeCell ref="T90:V90"/>
    <mergeCell ref="Q90:S90"/>
    <mergeCell ref="Q93:S93"/>
    <mergeCell ref="Q91:S91"/>
    <mergeCell ref="T91:V91"/>
    <mergeCell ref="T96:V96"/>
    <mergeCell ref="Q94:S94"/>
    <mergeCell ref="T73:V73"/>
    <mergeCell ref="W80:Y80"/>
    <mergeCell ref="W78:Y78"/>
    <mergeCell ref="W74:Y74"/>
    <mergeCell ref="W75:Y75"/>
    <mergeCell ref="W79:Y79"/>
    <mergeCell ref="T76:V76"/>
    <mergeCell ref="W95:Y95"/>
    <mergeCell ref="T94:V94"/>
    <mergeCell ref="T74:V74"/>
    <mergeCell ref="T77:V77"/>
    <mergeCell ref="W73:Y73"/>
    <mergeCell ref="T72:V72"/>
    <mergeCell ref="W93:Y93"/>
    <mergeCell ref="T84:V84"/>
    <mergeCell ref="W81:Y81"/>
    <mergeCell ref="T79:V79"/>
    <mergeCell ref="T85:V85"/>
    <mergeCell ref="T89:V89"/>
    <mergeCell ref="Q89:S89"/>
    <mergeCell ref="T75:V75"/>
    <mergeCell ref="Q74:S74"/>
    <mergeCell ref="Q79:S79"/>
    <mergeCell ref="T78:V78"/>
    <mergeCell ref="Q80:S80"/>
    <mergeCell ref="T80:V80"/>
    <mergeCell ref="T82:V82"/>
    <mergeCell ref="Q78:S78"/>
    <mergeCell ref="N104:P104"/>
    <mergeCell ref="K96:M96"/>
    <mergeCell ref="N95:P95"/>
    <mergeCell ref="N96:P96"/>
    <mergeCell ref="K97:M97"/>
    <mergeCell ref="K101:M101"/>
    <mergeCell ref="N98:P98"/>
    <mergeCell ref="N101:P101"/>
    <mergeCell ref="N97:P97"/>
    <mergeCell ref="K95:M95"/>
    <mergeCell ref="T101:V101"/>
    <mergeCell ref="A109:AE109"/>
    <mergeCell ref="AA105:AD105"/>
    <mergeCell ref="Q105:T105"/>
    <mergeCell ref="V105:Y105"/>
    <mergeCell ref="E104:J105"/>
    <mergeCell ref="K104:M104"/>
    <mergeCell ref="V104:Z104"/>
    <mergeCell ref="K105:M105"/>
    <mergeCell ref="N105:P105"/>
    <mergeCell ref="AA104:AE104"/>
    <mergeCell ref="Q104:U104"/>
    <mergeCell ref="AC98:AE98"/>
    <mergeCell ref="E101:J101"/>
    <mergeCell ref="T98:V98"/>
    <mergeCell ref="K98:M98"/>
    <mergeCell ref="Q101:S101"/>
    <mergeCell ref="AC101:AE101"/>
    <mergeCell ref="Z101:AB101"/>
    <mergeCell ref="W101:Y101"/>
    <mergeCell ref="AC97:AE97"/>
    <mergeCell ref="W97:Y97"/>
    <mergeCell ref="Z98:AB98"/>
    <mergeCell ref="Q98:S98"/>
    <mergeCell ref="W98:Y98"/>
    <mergeCell ref="Q97:S97"/>
    <mergeCell ref="Z97:AB97"/>
    <mergeCell ref="T97:V97"/>
    <mergeCell ref="Z92:AB92"/>
    <mergeCell ref="AC92:AE92"/>
    <mergeCell ref="E92:F92"/>
    <mergeCell ref="G92:J92"/>
    <mergeCell ref="K92:M92"/>
    <mergeCell ref="N92:P92"/>
    <mergeCell ref="Q92:S92"/>
    <mergeCell ref="T92:V92"/>
    <mergeCell ref="W92:Y92"/>
  </mergeCells>
  <conditionalFormatting sqref="N61:P61 N7:P14 N16:P33 N35:P52 N54:P59 N66:P69 N96:P97 N71:P82 N92:P93">
    <cfRule type="cellIs" priority="1" dxfId="19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6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828</v>
      </c>
      <c r="B1" s="468"/>
      <c r="C1" s="623"/>
      <c r="D1" s="563" t="s">
        <v>1722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829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830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833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29"/>
      <c r="U4" s="615" t="s">
        <v>22</v>
      </c>
      <c r="V4" s="615"/>
      <c r="W4" s="26" t="s">
        <v>834</v>
      </c>
      <c r="X4" s="614">
        <f>T26</f>
        <v>0</v>
      </c>
      <c r="Y4" s="588"/>
      <c r="Z4" s="588"/>
      <c r="AA4" s="7" t="s">
        <v>835</v>
      </c>
    </row>
    <row r="5" spans="1:27" ht="12.75" customHeight="1">
      <c r="A5" s="27"/>
      <c r="B5" s="606" t="s">
        <v>836</v>
      </c>
      <c r="C5" s="607"/>
      <c r="D5" s="608"/>
      <c r="E5" s="128" t="s">
        <v>23</v>
      </c>
      <c r="F5" s="140" t="s">
        <v>24</v>
      </c>
      <c r="G5" s="617" t="s">
        <v>837</v>
      </c>
      <c r="H5" s="607"/>
      <c r="I5" s="607"/>
      <c r="J5" s="607"/>
      <c r="K5" s="607"/>
      <c r="L5" s="607"/>
      <c r="M5" s="618"/>
      <c r="O5" s="28"/>
      <c r="P5" s="606" t="s">
        <v>838</v>
      </c>
      <c r="Q5" s="607"/>
      <c r="R5" s="608"/>
      <c r="S5" s="142" t="s">
        <v>23</v>
      </c>
      <c r="T5" s="140" t="s">
        <v>24</v>
      </c>
      <c r="U5" s="617" t="s">
        <v>837</v>
      </c>
      <c r="V5" s="607"/>
      <c r="W5" s="607"/>
      <c r="X5" s="607"/>
      <c r="Y5" s="607"/>
      <c r="Z5" s="607"/>
      <c r="AA5" s="618"/>
    </row>
    <row r="6" spans="1:28" ht="12.75" customHeight="1">
      <c r="A6" s="590" t="s">
        <v>839</v>
      </c>
      <c r="B6" s="596" t="s">
        <v>840</v>
      </c>
      <c r="C6" s="597"/>
      <c r="D6" s="598"/>
      <c r="E6" s="122">
        <v>460</v>
      </c>
      <c r="F6" s="144"/>
      <c r="G6" s="574" t="s">
        <v>841</v>
      </c>
      <c r="H6" s="575"/>
      <c r="I6" s="575"/>
      <c r="J6" s="575"/>
      <c r="K6" s="575"/>
      <c r="L6" s="575"/>
      <c r="M6" s="576"/>
      <c r="N6" s="180"/>
      <c r="O6" s="590" t="s">
        <v>842</v>
      </c>
      <c r="P6" s="596" t="s">
        <v>843</v>
      </c>
      <c r="Q6" s="597"/>
      <c r="R6" s="598"/>
      <c r="S6" s="122">
        <v>340</v>
      </c>
      <c r="T6" s="144"/>
      <c r="U6" s="574" t="s">
        <v>1084</v>
      </c>
      <c r="V6" s="575"/>
      <c r="W6" s="575"/>
      <c r="X6" s="575"/>
      <c r="Y6" s="575"/>
      <c r="Z6" s="575"/>
      <c r="AA6" s="576"/>
      <c r="AB6" s="180"/>
    </row>
    <row r="7" spans="1:28" ht="12.75" customHeight="1">
      <c r="A7" s="591"/>
      <c r="B7" s="571" t="s">
        <v>25</v>
      </c>
      <c r="C7" s="572"/>
      <c r="D7" s="573"/>
      <c r="E7" s="109">
        <v>200</v>
      </c>
      <c r="F7" s="141"/>
      <c r="G7" s="568" t="s">
        <v>26</v>
      </c>
      <c r="H7" s="569"/>
      <c r="I7" s="569"/>
      <c r="J7" s="569"/>
      <c r="K7" s="569"/>
      <c r="L7" s="569"/>
      <c r="M7" s="570"/>
      <c r="N7" s="180"/>
      <c r="O7" s="591"/>
      <c r="P7" s="29" t="s">
        <v>28</v>
      </c>
      <c r="Q7" s="30"/>
      <c r="R7" s="31"/>
      <c r="S7" s="109">
        <v>430</v>
      </c>
      <c r="T7" s="141"/>
      <c r="U7" s="568" t="s">
        <v>1085</v>
      </c>
      <c r="V7" s="569"/>
      <c r="W7" s="569"/>
      <c r="X7" s="569"/>
      <c r="Y7" s="569"/>
      <c r="Z7" s="569"/>
      <c r="AA7" s="570"/>
      <c r="AB7" s="180"/>
    </row>
    <row r="8" spans="1:28" ht="12.75" customHeight="1">
      <c r="A8" s="591"/>
      <c r="B8" s="571" t="s">
        <v>27</v>
      </c>
      <c r="C8" s="572"/>
      <c r="D8" s="573"/>
      <c r="E8" s="109">
        <v>500</v>
      </c>
      <c r="F8" s="141"/>
      <c r="G8" s="568" t="s">
        <v>1880</v>
      </c>
      <c r="H8" s="569"/>
      <c r="I8" s="569"/>
      <c r="J8" s="569"/>
      <c r="K8" s="569"/>
      <c r="L8" s="569"/>
      <c r="M8" s="570"/>
      <c r="N8" s="180"/>
      <c r="O8" s="591"/>
      <c r="P8" s="29" t="s">
        <v>845</v>
      </c>
      <c r="Q8" s="30"/>
      <c r="R8" s="31"/>
      <c r="S8" s="109">
        <v>440</v>
      </c>
      <c r="T8" s="141"/>
      <c r="U8" s="568" t="s">
        <v>1086</v>
      </c>
      <c r="V8" s="569"/>
      <c r="W8" s="569"/>
      <c r="X8" s="569"/>
      <c r="Y8" s="569"/>
      <c r="Z8" s="569"/>
      <c r="AA8" s="570"/>
      <c r="AB8" s="180"/>
    </row>
    <row r="9" spans="1:28" ht="12.75" customHeight="1">
      <c r="A9" s="591"/>
      <c r="B9" s="571" t="s">
        <v>844</v>
      </c>
      <c r="C9" s="572"/>
      <c r="D9" s="573"/>
      <c r="E9" s="109">
        <v>510</v>
      </c>
      <c r="F9" s="141"/>
      <c r="G9" s="568" t="s">
        <v>1069</v>
      </c>
      <c r="H9" s="569"/>
      <c r="I9" s="569"/>
      <c r="J9" s="569"/>
      <c r="K9" s="569"/>
      <c r="L9" s="569"/>
      <c r="M9" s="570"/>
      <c r="N9" s="180"/>
      <c r="O9" s="591"/>
      <c r="P9" s="29" t="s">
        <v>847</v>
      </c>
      <c r="Q9" s="30"/>
      <c r="R9" s="31"/>
      <c r="S9" s="109">
        <v>310</v>
      </c>
      <c r="T9" s="141"/>
      <c r="U9" s="568" t="s">
        <v>1087</v>
      </c>
      <c r="V9" s="569"/>
      <c r="W9" s="569"/>
      <c r="X9" s="569"/>
      <c r="Y9" s="569"/>
      <c r="Z9" s="569"/>
      <c r="AA9" s="570"/>
      <c r="AB9" s="180"/>
    </row>
    <row r="10" spans="1:28" ht="12.75" customHeight="1">
      <c r="A10" s="591"/>
      <c r="B10" s="571" t="s">
        <v>846</v>
      </c>
      <c r="C10" s="572"/>
      <c r="D10" s="573"/>
      <c r="E10" s="109">
        <v>680</v>
      </c>
      <c r="F10" s="141"/>
      <c r="G10" s="568" t="s">
        <v>1070</v>
      </c>
      <c r="H10" s="569"/>
      <c r="I10" s="569"/>
      <c r="J10" s="569"/>
      <c r="K10" s="569"/>
      <c r="L10" s="569"/>
      <c r="M10" s="570"/>
      <c r="N10" s="180"/>
      <c r="O10" s="591"/>
      <c r="P10" s="29" t="s">
        <v>30</v>
      </c>
      <c r="Q10" s="30"/>
      <c r="R10" s="31"/>
      <c r="S10" s="109">
        <v>430</v>
      </c>
      <c r="T10" s="141"/>
      <c r="U10" s="568" t="s">
        <v>1088</v>
      </c>
      <c r="V10" s="569"/>
      <c r="W10" s="569"/>
      <c r="X10" s="569"/>
      <c r="Y10" s="569"/>
      <c r="Z10" s="569"/>
      <c r="AA10" s="570"/>
      <c r="AB10" s="180"/>
    </row>
    <row r="11" spans="1:28" ht="12.75" customHeight="1">
      <c r="A11" s="591"/>
      <c r="B11" s="571" t="s">
        <v>29</v>
      </c>
      <c r="C11" s="572"/>
      <c r="D11" s="573"/>
      <c r="E11" s="109">
        <v>330</v>
      </c>
      <c r="F11" s="141"/>
      <c r="G11" s="568" t="s">
        <v>1071</v>
      </c>
      <c r="H11" s="569"/>
      <c r="I11" s="569"/>
      <c r="J11" s="569"/>
      <c r="K11" s="569"/>
      <c r="L11" s="569"/>
      <c r="M11" s="570"/>
      <c r="N11" s="180"/>
      <c r="O11" s="591"/>
      <c r="P11" s="29" t="s">
        <v>849</v>
      </c>
      <c r="Q11" s="30"/>
      <c r="R11" s="31"/>
      <c r="S11" s="109">
        <v>490</v>
      </c>
      <c r="T11" s="141"/>
      <c r="U11" s="568" t="s">
        <v>1089</v>
      </c>
      <c r="V11" s="569"/>
      <c r="W11" s="569"/>
      <c r="X11" s="569"/>
      <c r="Y11" s="569"/>
      <c r="Z11" s="569"/>
      <c r="AA11" s="570"/>
      <c r="AB11" s="180"/>
    </row>
    <row r="12" spans="1:28" ht="12.75" customHeight="1">
      <c r="A12" s="591"/>
      <c r="B12" s="571" t="s">
        <v>848</v>
      </c>
      <c r="C12" s="572"/>
      <c r="D12" s="573"/>
      <c r="E12" s="109">
        <v>510</v>
      </c>
      <c r="F12" s="141"/>
      <c r="G12" s="568" t="s">
        <v>1072</v>
      </c>
      <c r="H12" s="569"/>
      <c r="I12" s="569"/>
      <c r="J12" s="569"/>
      <c r="K12" s="569"/>
      <c r="L12" s="569"/>
      <c r="M12" s="570"/>
      <c r="N12" s="180"/>
      <c r="O12" s="591"/>
      <c r="P12" s="571" t="s">
        <v>850</v>
      </c>
      <c r="Q12" s="572"/>
      <c r="R12" s="573"/>
      <c r="S12" s="109">
        <v>320</v>
      </c>
      <c r="T12" s="109"/>
      <c r="U12" s="568" t="s">
        <v>851</v>
      </c>
      <c r="V12" s="569"/>
      <c r="W12" s="569"/>
      <c r="X12" s="569"/>
      <c r="Y12" s="569"/>
      <c r="Z12" s="569"/>
      <c r="AA12" s="570"/>
      <c r="AB12" s="180"/>
    </row>
    <row r="13" spans="1:28" ht="12.75" customHeight="1">
      <c r="A13" s="591"/>
      <c r="B13" s="584" t="s">
        <v>948</v>
      </c>
      <c r="C13" s="585"/>
      <c r="D13" s="586"/>
      <c r="E13" s="110">
        <v>570</v>
      </c>
      <c r="F13" s="145"/>
      <c r="G13" s="578" t="s">
        <v>1073</v>
      </c>
      <c r="H13" s="579"/>
      <c r="I13" s="579"/>
      <c r="J13" s="579"/>
      <c r="K13" s="579"/>
      <c r="L13" s="579"/>
      <c r="M13" s="580"/>
      <c r="N13" s="180"/>
      <c r="O13" s="591"/>
      <c r="P13" s="571"/>
      <c r="Q13" s="572"/>
      <c r="R13" s="573"/>
      <c r="S13" s="109"/>
      <c r="T13" s="147"/>
      <c r="U13" s="568"/>
      <c r="V13" s="569"/>
      <c r="W13" s="569"/>
      <c r="X13" s="569"/>
      <c r="Y13" s="569"/>
      <c r="Z13" s="569"/>
      <c r="AA13" s="570"/>
      <c r="AB13" s="180"/>
    </row>
    <row r="14" spans="1:28" ht="12.75" customHeight="1">
      <c r="A14" s="592"/>
      <c r="B14" s="577" t="s">
        <v>852</v>
      </c>
      <c r="C14" s="453"/>
      <c r="D14" s="454"/>
      <c r="E14" s="123">
        <f>SUM(E6:E13)</f>
        <v>3760</v>
      </c>
      <c r="F14" s="146">
        <f>SUM(F6:F13)</f>
        <v>0</v>
      </c>
      <c r="G14" s="620"/>
      <c r="H14" s="621"/>
      <c r="I14" s="621"/>
      <c r="J14" s="621"/>
      <c r="K14" s="621"/>
      <c r="L14" s="621"/>
      <c r="M14" s="622"/>
      <c r="N14" s="180"/>
      <c r="O14" s="591"/>
      <c r="P14" s="605"/>
      <c r="Q14" s="557"/>
      <c r="R14" s="558"/>
      <c r="S14" s="112"/>
      <c r="T14" s="125"/>
      <c r="U14" s="578"/>
      <c r="V14" s="579"/>
      <c r="W14" s="579"/>
      <c r="X14" s="579"/>
      <c r="Y14" s="579"/>
      <c r="Z14" s="579"/>
      <c r="AA14" s="580"/>
      <c r="AB14" s="180"/>
    </row>
    <row r="15" spans="1:28" ht="12.75" customHeight="1">
      <c r="A15" s="590" t="s">
        <v>853</v>
      </c>
      <c r="B15" s="596" t="s">
        <v>854</v>
      </c>
      <c r="C15" s="597"/>
      <c r="D15" s="598"/>
      <c r="E15" s="122">
        <v>360</v>
      </c>
      <c r="F15" s="122"/>
      <c r="G15" s="574" t="s">
        <v>1074</v>
      </c>
      <c r="H15" s="575"/>
      <c r="I15" s="575"/>
      <c r="J15" s="575"/>
      <c r="K15" s="575"/>
      <c r="L15" s="575"/>
      <c r="M15" s="576"/>
      <c r="N15" s="180"/>
      <c r="O15" s="592"/>
      <c r="P15" s="577" t="s">
        <v>32</v>
      </c>
      <c r="Q15" s="453"/>
      <c r="R15" s="454"/>
      <c r="S15" s="123">
        <f>SUM(S6:S14)</f>
        <v>2760</v>
      </c>
      <c r="T15" s="123">
        <f>SUM(T6:T14)</f>
        <v>0</v>
      </c>
      <c r="U15" s="587"/>
      <c r="V15" s="588"/>
      <c r="W15" s="588"/>
      <c r="X15" s="588"/>
      <c r="Y15" s="588"/>
      <c r="Z15" s="588"/>
      <c r="AA15" s="589"/>
      <c r="AB15" s="180"/>
    </row>
    <row r="16" spans="1:28" ht="12.75" customHeight="1">
      <c r="A16" s="591"/>
      <c r="B16" s="571" t="s">
        <v>855</v>
      </c>
      <c r="C16" s="572"/>
      <c r="D16" s="573"/>
      <c r="E16" s="109">
        <v>250</v>
      </c>
      <c r="F16" s="109"/>
      <c r="G16" s="568" t="s">
        <v>1075</v>
      </c>
      <c r="H16" s="569"/>
      <c r="I16" s="569"/>
      <c r="J16" s="569"/>
      <c r="K16" s="569"/>
      <c r="L16" s="569"/>
      <c r="M16" s="570"/>
      <c r="N16" s="180"/>
      <c r="O16" s="590" t="s">
        <v>856</v>
      </c>
      <c r="P16" s="596" t="s">
        <v>857</v>
      </c>
      <c r="Q16" s="597"/>
      <c r="R16" s="598"/>
      <c r="S16" s="122">
        <v>330</v>
      </c>
      <c r="T16" s="122"/>
      <c r="U16" s="574" t="s">
        <v>1090</v>
      </c>
      <c r="V16" s="575"/>
      <c r="W16" s="575"/>
      <c r="X16" s="575"/>
      <c r="Y16" s="575"/>
      <c r="Z16" s="575"/>
      <c r="AA16" s="576"/>
      <c r="AB16" s="180"/>
    </row>
    <row r="17" spans="1:28" ht="12.75" customHeight="1">
      <c r="A17" s="591"/>
      <c r="B17" s="571" t="s">
        <v>858</v>
      </c>
      <c r="C17" s="572"/>
      <c r="D17" s="573"/>
      <c r="E17" s="109">
        <v>450</v>
      </c>
      <c r="F17" s="109"/>
      <c r="G17" s="568" t="s">
        <v>1076</v>
      </c>
      <c r="H17" s="569"/>
      <c r="I17" s="569"/>
      <c r="J17" s="569"/>
      <c r="K17" s="569"/>
      <c r="L17" s="569"/>
      <c r="M17" s="570"/>
      <c r="N17" s="180"/>
      <c r="O17" s="591"/>
      <c r="P17" s="571" t="s">
        <v>859</v>
      </c>
      <c r="Q17" s="572"/>
      <c r="R17" s="573"/>
      <c r="S17" s="109">
        <v>370</v>
      </c>
      <c r="T17" s="109"/>
      <c r="U17" s="568" t="s">
        <v>1091</v>
      </c>
      <c r="V17" s="569"/>
      <c r="W17" s="569"/>
      <c r="X17" s="569"/>
      <c r="Y17" s="569"/>
      <c r="Z17" s="569"/>
      <c r="AA17" s="570"/>
      <c r="AB17" s="180"/>
    </row>
    <row r="18" spans="1:28" ht="12.75" customHeight="1">
      <c r="A18" s="591"/>
      <c r="B18" s="571" t="s">
        <v>860</v>
      </c>
      <c r="C18" s="572"/>
      <c r="D18" s="573"/>
      <c r="E18" s="109">
        <v>240</v>
      </c>
      <c r="F18" s="109"/>
      <c r="G18" s="568" t="s">
        <v>1077</v>
      </c>
      <c r="H18" s="569"/>
      <c r="I18" s="569"/>
      <c r="J18" s="569"/>
      <c r="K18" s="569"/>
      <c r="L18" s="569"/>
      <c r="M18" s="570"/>
      <c r="N18" s="180"/>
      <c r="O18" s="591"/>
      <c r="P18" s="571" t="s">
        <v>861</v>
      </c>
      <c r="Q18" s="572"/>
      <c r="R18" s="573"/>
      <c r="S18" s="109">
        <v>400</v>
      </c>
      <c r="T18" s="109"/>
      <c r="U18" s="568" t="s">
        <v>1092</v>
      </c>
      <c r="V18" s="569"/>
      <c r="W18" s="569"/>
      <c r="X18" s="569"/>
      <c r="Y18" s="569"/>
      <c r="Z18" s="569"/>
      <c r="AA18" s="570"/>
      <c r="AB18" s="180"/>
    </row>
    <row r="19" spans="1:28" ht="12.75" customHeight="1">
      <c r="A19" s="591"/>
      <c r="B19" s="584"/>
      <c r="C19" s="585"/>
      <c r="D19" s="586"/>
      <c r="E19" s="110"/>
      <c r="F19" s="121"/>
      <c r="G19" s="578"/>
      <c r="H19" s="579"/>
      <c r="I19" s="579"/>
      <c r="J19" s="579"/>
      <c r="K19" s="579"/>
      <c r="L19" s="579"/>
      <c r="M19" s="580"/>
      <c r="N19" s="180"/>
      <c r="O19" s="591"/>
      <c r="P19" s="571" t="s">
        <v>862</v>
      </c>
      <c r="Q19" s="572"/>
      <c r="R19" s="573"/>
      <c r="S19" s="109">
        <v>340</v>
      </c>
      <c r="T19" s="109"/>
      <c r="U19" s="568" t="s">
        <v>1093</v>
      </c>
      <c r="V19" s="569"/>
      <c r="W19" s="569"/>
      <c r="X19" s="569"/>
      <c r="Y19" s="569"/>
      <c r="Z19" s="569"/>
      <c r="AA19" s="570"/>
      <c r="AB19" s="180"/>
    </row>
    <row r="20" spans="1:28" ht="12.75" customHeight="1">
      <c r="A20" s="592"/>
      <c r="B20" s="577" t="s">
        <v>32</v>
      </c>
      <c r="C20" s="453"/>
      <c r="D20" s="454"/>
      <c r="E20" s="123">
        <f>SUM(E15:E19)</f>
        <v>1300</v>
      </c>
      <c r="F20" s="123">
        <f>SUM(F15:F19)</f>
        <v>0</v>
      </c>
      <c r="G20" s="587"/>
      <c r="H20" s="588"/>
      <c r="I20" s="588"/>
      <c r="J20" s="588"/>
      <c r="K20" s="588"/>
      <c r="L20" s="588"/>
      <c r="M20" s="589"/>
      <c r="N20" s="180"/>
      <c r="O20" s="591"/>
      <c r="P20" s="571" t="s">
        <v>863</v>
      </c>
      <c r="Q20" s="572"/>
      <c r="R20" s="573"/>
      <c r="S20" s="109">
        <v>180</v>
      </c>
      <c r="T20" s="109"/>
      <c r="U20" s="568" t="s">
        <v>1094</v>
      </c>
      <c r="V20" s="569"/>
      <c r="W20" s="569"/>
      <c r="X20" s="569"/>
      <c r="Y20" s="569"/>
      <c r="Z20" s="569"/>
      <c r="AA20" s="570"/>
      <c r="AB20" s="180"/>
    </row>
    <row r="21" spans="1:28" ht="12.75" customHeight="1">
      <c r="A21" s="590" t="s">
        <v>33</v>
      </c>
      <c r="B21" s="596" t="s">
        <v>864</v>
      </c>
      <c r="C21" s="597"/>
      <c r="D21" s="598"/>
      <c r="E21" s="122">
        <v>420</v>
      </c>
      <c r="F21" s="122"/>
      <c r="G21" s="574" t="s">
        <v>865</v>
      </c>
      <c r="H21" s="575"/>
      <c r="I21" s="575"/>
      <c r="J21" s="575"/>
      <c r="K21" s="575"/>
      <c r="L21" s="575"/>
      <c r="M21" s="576"/>
      <c r="N21" s="180"/>
      <c r="O21" s="591"/>
      <c r="P21" s="571" t="s">
        <v>866</v>
      </c>
      <c r="Q21" s="572"/>
      <c r="R21" s="573"/>
      <c r="S21" s="109">
        <v>330</v>
      </c>
      <c r="T21" s="109"/>
      <c r="U21" s="568" t="s">
        <v>1095</v>
      </c>
      <c r="V21" s="569"/>
      <c r="W21" s="569"/>
      <c r="X21" s="569"/>
      <c r="Y21" s="569"/>
      <c r="Z21" s="569"/>
      <c r="AA21" s="570"/>
      <c r="AB21" s="180"/>
    </row>
    <row r="22" spans="1:28" ht="12.75" customHeight="1">
      <c r="A22" s="591"/>
      <c r="B22" s="571" t="s">
        <v>867</v>
      </c>
      <c r="C22" s="572"/>
      <c r="D22" s="573"/>
      <c r="E22" s="109">
        <v>330</v>
      </c>
      <c r="F22" s="109"/>
      <c r="G22" s="568" t="s">
        <v>868</v>
      </c>
      <c r="H22" s="569"/>
      <c r="I22" s="569"/>
      <c r="J22" s="569"/>
      <c r="K22" s="569"/>
      <c r="L22" s="569"/>
      <c r="M22" s="570"/>
      <c r="N22" s="180"/>
      <c r="O22" s="591"/>
      <c r="P22" s="571" t="s">
        <v>869</v>
      </c>
      <c r="Q22" s="572"/>
      <c r="R22" s="573"/>
      <c r="S22" s="109">
        <v>330</v>
      </c>
      <c r="T22" s="109"/>
      <c r="U22" s="568" t="s">
        <v>870</v>
      </c>
      <c r="V22" s="569"/>
      <c r="W22" s="569"/>
      <c r="X22" s="569"/>
      <c r="Y22" s="569"/>
      <c r="Z22" s="569"/>
      <c r="AA22" s="570"/>
      <c r="AB22" s="180"/>
    </row>
    <row r="23" spans="1:28" ht="12.75" customHeight="1">
      <c r="A23" s="591"/>
      <c r="B23" s="571" t="s">
        <v>871</v>
      </c>
      <c r="C23" s="572"/>
      <c r="D23" s="573"/>
      <c r="E23" s="109">
        <v>290</v>
      </c>
      <c r="F23" s="109"/>
      <c r="G23" s="568" t="s">
        <v>1078</v>
      </c>
      <c r="H23" s="569"/>
      <c r="I23" s="569"/>
      <c r="J23" s="569"/>
      <c r="K23" s="569"/>
      <c r="L23" s="569"/>
      <c r="M23" s="570"/>
      <c r="N23" s="180"/>
      <c r="O23" s="591"/>
      <c r="P23" s="605"/>
      <c r="Q23" s="557"/>
      <c r="R23" s="558"/>
      <c r="S23" s="109"/>
      <c r="T23" s="125"/>
      <c r="U23" s="578"/>
      <c r="V23" s="579"/>
      <c r="W23" s="579"/>
      <c r="X23" s="579"/>
      <c r="Y23" s="579"/>
      <c r="Z23" s="579"/>
      <c r="AA23" s="580"/>
      <c r="AB23" s="180"/>
    </row>
    <row r="24" spans="1:28" ht="12.75" customHeight="1">
      <c r="A24" s="591"/>
      <c r="B24" s="571" t="s">
        <v>872</v>
      </c>
      <c r="C24" s="572"/>
      <c r="D24" s="573"/>
      <c r="E24" s="109">
        <v>310</v>
      </c>
      <c r="F24" s="109"/>
      <c r="G24" s="568" t="s">
        <v>1079</v>
      </c>
      <c r="H24" s="569"/>
      <c r="I24" s="569"/>
      <c r="J24" s="569"/>
      <c r="K24" s="569"/>
      <c r="L24" s="569"/>
      <c r="M24" s="570"/>
      <c r="N24" s="180"/>
      <c r="O24" s="592"/>
      <c r="P24" s="577" t="s">
        <v>873</v>
      </c>
      <c r="Q24" s="453"/>
      <c r="R24" s="454"/>
      <c r="S24" s="123">
        <f>SUM(S16:S23)</f>
        <v>2280</v>
      </c>
      <c r="T24" s="123">
        <f>SUM(T16:T23)</f>
        <v>0</v>
      </c>
      <c r="U24" s="587"/>
      <c r="V24" s="588"/>
      <c r="W24" s="588"/>
      <c r="X24" s="588"/>
      <c r="Y24" s="588"/>
      <c r="Z24" s="588"/>
      <c r="AA24" s="589"/>
      <c r="AB24" s="180"/>
    </row>
    <row r="25" spans="1:28" ht="12.75" customHeight="1">
      <c r="A25" s="591"/>
      <c r="B25" s="571" t="s">
        <v>874</v>
      </c>
      <c r="C25" s="572"/>
      <c r="D25" s="573"/>
      <c r="E25" s="109">
        <v>520</v>
      </c>
      <c r="F25" s="109"/>
      <c r="G25" s="568" t="s">
        <v>1080</v>
      </c>
      <c r="H25" s="569"/>
      <c r="I25" s="569"/>
      <c r="J25" s="569"/>
      <c r="K25" s="569"/>
      <c r="L25" s="569"/>
      <c r="M25" s="570"/>
      <c r="N25" s="180"/>
      <c r="T25" s="34"/>
      <c r="U25" s="35"/>
      <c r="AB25" s="180"/>
    </row>
    <row r="26" spans="1:28" ht="12.75" customHeight="1">
      <c r="A26" s="591"/>
      <c r="B26" s="571" t="s">
        <v>875</v>
      </c>
      <c r="C26" s="572"/>
      <c r="D26" s="573"/>
      <c r="E26" s="109">
        <v>390</v>
      </c>
      <c r="F26" s="109"/>
      <c r="G26" s="568" t="s">
        <v>1081</v>
      </c>
      <c r="H26" s="569"/>
      <c r="I26" s="569"/>
      <c r="J26" s="569"/>
      <c r="K26" s="569"/>
      <c r="L26" s="569"/>
      <c r="M26" s="570"/>
      <c r="N26" s="180"/>
      <c r="O26" s="602" t="s">
        <v>34</v>
      </c>
      <c r="P26" s="603"/>
      <c r="Q26" s="603"/>
      <c r="R26" s="604"/>
      <c r="S26" s="143">
        <f>SUM(S24,S15,E61,E49,E39,E30,E20,E14)</f>
        <v>25800</v>
      </c>
      <c r="T26" s="149">
        <f>SUM(F14,F20,F30,F39,F49,F61,T15,T24)</f>
        <v>0</v>
      </c>
      <c r="U26" s="36"/>
      <c r="V26" s="36"/>
      <c r="W26" s="36"/>
      <c r="X26" s="36"/>
      <c r="Y26" s="36"/>
      <c r="Z26" s="36"/>
      <c r="AA26" s="36"/>
      <c r="AB26" s="180"/>
    </row>
    <row r="27" spans="1:28" ht="12.75" customHeight="1">
      <c r="A27" s="591"/>
      <c r="B27" s="571" t="s">
        <v>876</v>
      </c>
      <c r="C27" s="572"/>
      <c r="D27" s="573"/>
      <c r="E27" s="109">
        <v>720</v>
      </c>
      <c r="F27" s="109"/>
      <c r="G27" s="568" t="s">
        <v>1082</v>
      </c>
      <c r="H27" s="569"/>
      <c r="I27" s="569"/>
      <c r="J27" s="569"/>
      <c r="K27" s="569"/>
      <c r="L27" s="569"/>
      <c r="M27" s="570"/>
      <c r="N27" s="180"/>
      <c r="T27" s="37"/>
      <c r="U27" s="36"/>
      <c r="AB27" s="180"/>
    </row>
    <row r="28" spans="1:28" ht="12.75" customHeight="1">
      <c r="A28" s="591"/>
      <c r="B28" s="571" t="s">
        <v>877</v>
      </c>
      <c r="C28" s="572"/>
      <c r="D28" s="573"/>
      <c r="E28" s="109">
        <v>480</v>
      </c>
      <c r="F28" s="109"/>
      <c r="G28" s="568" t="s">
        <v>1083</v>
      </c>
      <c r="H28" s="569"/>
      <c r="I28" s="569"/>
      <c r="J28" s="569"/>
      <c r="K28" s="569"/>
      <c r="L28" s="569"/>
      <c r="M28" s="570"/>
      <c r="N28" s="180"/>
      <c r="T28" s="37"/>
      <c r="U28" s="36"/>
      <c r="AB28" s="180"/>
    </row>
    <row r="29" spans="1:28" ht="12.75" customHeight="1">
      <c r="A29" s="591"/>
      <c r="B29" s="584"/>
      <c r="C29" s="585"/>
      <c r="D29" s="586"/>
      <c r="E29" s="110"/>
      <c r="F29" s="121"/>
      <c r="G29" s="578"/>
      <c r="H29" s="579"/>
      <c r="I29" s="579"/>
      <c r="J29" s="579"/>
      <c r="K29" s="579"/>
      <c r="L29" s="579"/>
      <c r="M29" s="580"/>
      <c r="N29" s="180"/>
      <c r="T29" s="37"/>
      <c r="U29" s="36"/>
      <c r="AB29" s="180"/>
    </row>
    <row r="30" spans="1:28" ht="12.75" customHeight="1">
      <c r="A30" s="592"/>
      <c r="B30" s="577" t="s">
        <v>32</v>
      </c>
      <c r="C30" s="453"/>
      <c r="D30" s="454"/>
      <c r="E30" s="123">
        <f>SUM(E21:E29)</f>
        <v>3460</v>
      </c>
      <c r="F30" s="123">
        <f>SUM(F21:F29)</f>
        <v>0</v>
      </c>
      <c r="G30" s="587"/>
      <c r="H30" s="588"/>
      <c r="I30" s="588"/>
      <c r="J30" s="588"/>
      <c r="K30" s="588"/>
      <c r="L30" s="588"/>
      <c r="M30" s="589"/>
      <c r="N30" s="180"/>
      <c r="T30" s="37"/>
      <c r="U30" s="36"/>
      <c r="AB30" s="180"/>
    </row>
    <row r="31" spans="1:28" ht="12.75" customHeight="1">
      <c r="A31" s="590" t="s">
        <v>35</v>
      </c>
      <c r="B31" s="596" t="s">
        <v>878</v>
      </c>
      <c r="C31" s="597"/>
      <c r="D31" s="598"/>
      <c r="E31" s="122">
        <v>540</v>
      </c>
      <c r="F31" s="122"/>
      <c r="G31" s="599" t="s">
        <v>1096</v>
      </c>
      <c r="H31" s="600"/>
      <c r="I31" s="600"/>
      <c r="J31" s="600"/>
      <c r="K31" s="600"/>
      <c r="L31" s="600"/>
      <c r="M31" s="601"/>
      <c r="N31" s="180"/>
      <c r="T31" s="37"/>
      <c r="U31" s="36"/>
      <c r="AB31" s="180"/>
    </row>
    <row r="32" spans="1:28" ht="12.75" customHeight="1">
      <c r="A32" s="591"/>
      <c r="B32" s="571" t="s">
        <v>879</v>
      </c>
      <c r="C32" s="572"/>
      <c r="D32" s="573"/>
      <c r="E32" s="109">
        <v>340</v>
      </c>
      <c r="F32" s="109"/>
      <c r="G32" s="568" t="s">
        <v>880</v>
      </c>
      <c r="H32" s="569"/>
      <c r="I32" s="569"/>
      <c r="J32" s="569"/>
      <c r="K32" s="569"/>
      <c r="L32" s="569"/>
      <c r="M32" s="570"/>
      <c r="N32" s="180"/>
      <c r="Q32" s="33"/>
      <c r="T32" s="37"/>
      <c r="U32" s="36"/>
      <c r="AB32" s="180"/>
    </row>
    <row r="33" spans="1:28" ht="12.75" customHeight="1">
      <c r="A33" s="591"/>
      <c r="B33" s="571" t="s">
        <v>881</v>
      </c>
      <c r="C33" s="572"/>
      <c r="D33" s="573"/>
      <c r="E33" s="109">
        <v>450</v>
      </c>
      <c r="F33" s="109"/>
      <c r="G33" s="568" t="s">
        <v>882</v>
      </c>
      <c r="H33" s="569"/>
      <c r="I33" s="569"/>
      <c r="J33" s="569"/>
      <c r="K33" s="569"/>
      <c r="L33" s="569"/>
      <c r="M33" s="570"/>
      <c r="N33" s="180"/>
      <c r="Q33" s="33"/>
      <c r="T33" s="37"/>
      <c r="U33" s="36"/>
      <c r="AB33" s="180"/>
    </row>
    <row r="34" spans="1:28" ht="12.75" customHeight="1">
      <c r="A34" s="591"/>
      <c r="B34" s="571" t="s">
        <v>883</v>
      </c>
      <c r="C34" s="572"/>
      <c r="D34" s="573"/>
      <c r="E34" s="109">
        <v>500</v>
      </c>
      <c r="F34" s="109"/>
      <c r="G34" s="568" t="s">
        <v>1097</v>
      </c>
      <c r="H34" s="569"/>
      <c r="I34" s="569"/>
      <c r="J34" s="569"/>
      <c r="K34" s="569"/>
      <c r="L34" s="569"/>
      <c r="M34" s="570"/>
      <c r="N34" s="180"/>
      <c r="Q34" s="33"/>
      <c r="T34" s="37"/>
      <c r="U34" s="36"/>
      <c r="AB34" s="180"/>
    </row>
    <row r="35" spans="1:28" ht="12.75" customHeight="1">
      <c r="A35" s="591"/>
      <c r="B35" s="571" t="s">
        <v>884</v>
      </c>
      <c r="C35" s="572"/>
      <c r="D35" s="573"/>
      <c r="E35" s="109">
        <v>490</v>
      </c>
      <c r="F35" s="109"/>
      <c r="G35" s="568" t="s">
        <v>1098</v>
      </c>
      <c r="H35" s="569"/>
      <c r="I35" s="569"/>
      <c r="J35" s="569"/>
      <c r="K35" s="569"/>
      <c r="L35" s="569"/>
      <c r="M35" s="570"/>
      <c r="N35" s="180"/>
      <c r="Q35" s="33"/>
      <c r="T35" s="37"/>
      <c r="U35" s="36"/>
      <c r="AB35" s="180"/>
    </row>
    <row r="36" spans="1:28" ht="12.75" customHeight="1">
      <c r="A36" s="591"/>
      <c r="B36" s="571" t="s">
        <v>885</v>
      </c>
      <c r="C36" s="572"/>
      <c r="D36" s="573"/>
      <c r="E36" s="109">
        <v>520</v>
      </c>
      <c r="F36" s="109"/>
      <c r="G36" s="568" t="s">
        <v>1099</v>
      </c>
      <c r="H36" s="569"/>
      <c r="I36" s="569"/>
      <c r="J36" s="569"/>
      <c r="K36" s="569"/>
      <c r="L36" s="569"/>
      <c r="M36" s="570"/>
      <c r="N36" s="180"/>
      <c r="Q36" s="33"/>
      <c r="T36" s="37"/>
      <c r="U36" s="36"/>
      <c r="AB36" s="180"/>
    </row>
    <row r="37" spans="1:28" ht="12.75" customHeight="1">
      <c r="A37" s="591"/>
      <c r="B37" s="571" t="s">
        <v>886</v>
      </c>
      <c r="C37" s="572"/>
      <c r="D37" s="573"/>
      <c r="E37" s="109">
        <v>320</v>
      </c>
      <c r="F37" s="109"/>
      <c r="G37" s="568" t="s">
        <v>1100</v>
      </c>
      <c r="H37" s="569"/>
      <c r="I37" s="569"/>
      <c r="J37" s="569"/>
      <c r="K37" s="569"/>
      <c r="L37" s="569"/>
      <c r="M37" s="570"/>
      <c r="N37" s="180"/>
      <c r="Q37" s="33"/>
      <c r="T37" s="37"/>
      <c r="U37" s="36"/>
      <c r="AB37" s="180"/>
    </row>
    <row r="38" spans="1:28" ht="12.75" customHeight="1">
      <c r="A38" s="591"/>
      <c r="B38" s="584"/>
      <c r="C38" s="585"/>
      <c r="D38" s="586"/>
      <c r="E38" s="110"/>
      <c r="F38" s="110"/>
      <c r="G38" s="578"/>
      <c r="H38" s="579"/>
      <c r="I38" s="579"/>
      <c r="J38" s="579"/>
      <c r="K38" s="579"/>
      <c r="L38" s="579"/>
      <c r="M38" s="580"/>
      <c r="N38" s="180"/>
      <c r="Q38" s="33"/>
      <c r="T38" s="37"/>
      <c r="U38" s="36"/>
      <c r="AB38" s="180"/>
    </row>
    <row r="39" spans="1:28" ht="12.75" customHeight="1">
      <c r="A39" s="592"/>
      <c r="B39" s="577" t="s">
        <v>32</v>
      </c>
      <c r="C39" s="453"/>
      <c r="D39" s="454"/>
      <c r="E39" s="123">
        <f>SUM(E31:E38)</f>
        <v>3160</v>
      </c>
      <c r="F39" s="123">
        <f>SUM(F31:F38)</f>
        <v>0</v>
      </c>
      <c r="G39" s="587"/>
      <c r="H39" s="588"/>
      <c r="I39" s="588"/>
      <c r="J39" s="588"/>
      <c r="K39" s="588"/>
      <c r="L39" s="588"/>
      <c r="M39" s="589"/>
      <c r="N39" s="180"/>
      <c r="Q39" s="33"/>
      <c r="T39" s="37"/>
      <c r="U39" s="36"/>
      <c r="AB39" s="180"/>
    </row>
    <row r="40" spans="1:28" ht="12.75" customHeight="1">
      <c r="A40" s="590" t="s">
        <v>36</v>
      </c>
      <c r="B40" s="596" t="s">
        <v>887</v>
      </c>
      <c r="C40" s="597"/>
      <c r="D40" s="598"/>
      <c r="E40" s="122">
        <v>1110</v>
      </c>
      <c r="F40" s="122"/>
      <c r="G40" s="574" t="s">
        <v>1101</v>
      </c>
      <c r="H40" s="575"/>
      <c r="I40" s="575"/>
      <c r="J40" s="575"/>
      <c r="K40" s="575"/>
      <c r="L40" s="575"/>
      <c r="M40" s="576"/>
      <c r="N40" s="180"/>
      <c r="Q40" s="33"/>
      <c r="T40" s="37"/>
      <c r="U40" s="36"/>
      <c r="AB40" s="180"/>
    </row>
    <row r="41" spans="1:28" ht="12.75" customHeight="1">
      <c r="A41" s="591"/>
      <c r="B41" s="571" t="s">
        <v>888</v>
      </c>
      <c r="C41" s="572"/>
      <c r="D41" s="573"/>
      <c r="E41" s="109">
        <v>510</v>
      </c>
      <c r="F41" s="109"/>
      <c r="G41" s="568" t="s">
        <v>889</v>
      </c>
      <c r="H41" s="569"/>
      <c r="I41" s="569"/>
      <c r="J41" s="569"/>
      <c r="K41" s="569"/>
      <c r="L41" s="569"/>
      <c r="M41" s="570"/>
      <c r="N41" s="180"/>
      <c r="Q41" s="33"/>
      <c r="T41" s="37"/>
      <c r="U41" s="36"/>
      <c r="AB41" s="180"/>
    </row>
    <row r="42" spans="1:28" ht="12.75" customHeight="1">
      <c r="A42" s="591"/>
      <c r="B42" s="571" t="s">
        <v>890</v>
      </c>
      <c r="C42" s="572"/>
      <c r="D42" s="573"/>
      <c r="E42" s="109">
        <v>680</v>
      </c>
      <c r="F42" s="109"/>
      <c r="G42" s="568" t="s">
        <v>891</v>
      </c>
      <c r="H42" s="569"/>
      <c r="I42" s="569"/>
      <c r="J42" s="569"/>
      <c r="K42" s="569"/>
      <c r="L42" s="569"/>
      <c r="M42" s="570"/>
      <c r="N42" s="180"/>
      <c r="Q42" s="33"/>
      <c r="T42" s="37"/>
      <c r="U42" s="36"/>
      <c r="AB42" s="180"/>
    </row>
    <row r="43" spans="1:28" ht="12.75" customHeight="1">
      <c r="A43" s="591"/>
      <c r="B43" s="571" t="s">
        <v>892</v>
      </c>
      <c r="C43" s="572"/>
      <c r="D43" s="573"/>
      <c r="E43" s="109">
        <v>420</v>
      </c>
      <c r="F43" s="109"/>
      <c r="G43" s="568" t="s">
        <v>893</v>
      </c>
      <c r="H43" s="569"/>
      <c r="I43" s="569"/>
      <c r="J43" s="569"/>
      <c r="K43" s="569"/>
      <c r="L43" s="569"/>
      <c r="M43" s="570"/>
      <c r="N43" s="180"/>
      <c r="Q43" s="33"/>
      <c r="T43" s="37"/>
      <c r="U43" s="36"/>
      <c r="AB43" s="180"/>
    </row>
    <row r="44" spans="1:28" ht="12.75" customHeight="1">
      <c r="A44" s="591"/>
      <c r="B44" s="571" t="s">
        <v>894</v>
      </c>
      <c r="C44" s="572"/>
      <c r="D44" s="573"/>
      <c r="E44" s="109">
        <v>880</v>
      </c>
      <c r="F44" s="109"/>
      <c r="G44" s="568" t="s">
        <v>1102</v>
      </c>
      <c r="H44" s="569"/>
      <c r="I44" s="569"/>
      <c r="J44" s="569"/>
      <c r="K44" s="569"/>
      <c r="L44" s="569"/>
      <c r="M44" s="570"/>
      <c r="N44" s="180"/>
      <c r="Q44" s="33"/>
      <c r="T44" s="37"/>
      <c r="U44" s="36"/>
      <c r="AB44" s="180"/>
    </row>
    <row r="45" spans="1:28" ht="12.75" customHeight="1">
      <c r="A45" s="591"/>
      <c r="B45" s="571" t="s">
        <v>895</v>
      </c>
      <c r="C45" s="572"/>
      <c r="D45" s="573"/>
      <c r="E45" s="109">
        <v>500</v>
      </c>
      <c r="F45" s="109"/>
      <c r="G45" s="568" t="s">
        <v>1343</v>
      </c>
      <c r="H45" s="569"/>
      <c r="I45" s="569"/>
      <c r="J45" s="569"/>
      <c r="K45" s="569"/>
      <c r="L45" s="569"/>
      <c r="M45" s="570"/>
      <c r="N45" s="180"/>
      <c r="Q45" s="33"/>
      <c r="T45" s="37"/>
      <c r="U45" s="36"/>
      <c r="AB45" s="180"/>
    </row>
    <row r="46" spans="1:28" ht="12.75" customHeight="1">
      <c r="A46" s="591"/>
      <c r="B46" s="571" t="s">
        <v>1344</v>
      </c>
      <c r="C46" s="572"/>
      <c r="D46" s="573"/>
      <c r="E46" s="109">
        <v>470</v>
      </c>
      <c r="F46" s="109"/>
      <c r="G46" s="568" t="s">
        <v>1103</v>
      </c>
      <c r="H46" s="569"/>
      <c r="I46" s="569"/>
      <c r="J46" s="569"/>
      <c r="K46" s="569"/>
      <c r="L46" s="569"/>
      <c r="M46" s="570"/>
      <c r="N46" s="180"/>
      <c r="Q46" s="33"/>
      <c r="T46" s="37"/>
      <c r="U46" s="36"/>
      <c r="AB46" s="180"/>
    </row>
    <row r="47" spans="1:28" ht="12.75" customHeight="1">
      <c r="A47" s="591"/>
      <c r="B47" s="571" t="s">
        <v>1345</v>
      </c>
      <c r="C47" s="572"/>
      <c r="D47" s="573"/>
      <c r="E47" s="109">
        <v>360</v>
      </c>
      <c r="F47" s="109"/>
      <c r="G47" s="568" t="s">
        <v>1346</v>
      </c>
      <c r="H47" s="569"/>
      <c r="I47" s="569"/>
      <c r="J47" s="569"/>
      <c r="K47" s="569"/>
      <c r="L47" s="569"/>
      <c r="M47" s="570"/>
      <c r="N47" s="180"/>
      <c r="Q47" s="33"/>
      <c r="T47" s="37"/>
      <c r="U47" s="36"/>
      <c r="AB47" s="180"/>
    </row>
    <row r="48" spans="1:28" ht="12.75" customHeight="1">
      <c r="A48" s="591"/>
      <c r="B48" s="584"/>
      <c r="C48" s="585"/>
      <c r="D48" s="586"/>
      <c r="E48" s="110"/>
      <c r="F48" s="110"/>
      <c r="G48" s="578"/>
      <c r="H48" s="579"/>
      <c r="I48" s="579"/>
      <c r="J48" s="579"/>
      <c r="K48" s="579"/>
      <c r="L48" s="579"/>
      <c r="M48" s="580"/>
      <c r="N48" s="180"/>
      <c r="Q48" s="33"/>
      <c r="T48" s="37"/>
      <c r="U48" s="36"/>
      <c r="AB48" s="180"/>
    </row>
    <row r="49" spans="1:28" ht="12.75" customHeight="1">
      <c r="A49" s="592"/>
      <c r="B49" s="577" t="s">
        <v>32</v>
      </c>
      <c r="C49" s="453"/>
      <c r="D49" s="454"/>
      <c r="E49" s="123">
        <f>SUM(E40:E48)</f>
        <v>4930</v>
      </c>
      <c r="F49" s="123">
        <f>SUM(F40:F48)</f>
        <v>0</v>
      </c>
      <c r="G49" s="587"/>
      <c r="H49" s="588"/>
      <c r="I49" s="588"/>
      <c r="J49" s="588"/>
      <c r="K49" s="588"/>
      <c r="L49" s="588"/>
      <c r="M49" s="589"/>
      <c r="N49" s="180"/>
      <c r="Q49" s="33"/>
      <c r="T49" s="37"/>
      <c r="U49" s="36"/>
      <c r="AB49" s="180"/>
    </row>
    <row r="50" spans="1:28" ht="12.75" customHeight="1">
      <c r="A50" s="593" t="s">
        <v>1738</v>
      </c>
      <c r="B50" s="596" t="s">
        <v>1347</v>
      </c>
      <c r="C50" s="597"/>
      <c r="D50" s="598"/>
      <c r="E50" s="122">
        <v>510</v>
      </c>
      <c r="F50" s="122"/>
      <c r="G50" s="574" t="s">
        <v>1104</v>
      </c>
      <c r="H50" s="575"/>
      <c r="I50" s="575"/>
      <c r="J50" s="575"/>
      <c r="K50" s="575"/>
      <c r="L50" s="575"/>
      <c r="M50" s="576"/>
      <c r="N50" s="180"/>
      <c r="Q50" s="33"/>
      <c r="T50" s="37"/>
      <c r="U50" s="36"/>
      <c r="AB50" s="180"/>
    </row>
    <row r="51" spans="1:28" ht="12.75" customHeight="1">
      <c r="A51" s="594"/>
      <c r="B51" s="571" t="s">
        <v>1348</v>
      </c>
      <c r="C51" s="572"/>
      <c r="D51" s="573"/>
      <c r="E51" s="109">
        <v>420</v>
      </c>
      <c r="F51" s="109"/>
      <c r="G51" s="568" t="s">
        <v>1105</v>
      </c>
      <c r="H51" s="569"/>
      <c r="I51" s="569"/>
      <c r="J51" s="569"/>
      <c r="K51" s="569"/>
      <c r="L51" s="569"/>
      <c r="M51" s="570"/>
      <c r="N51" s="180"/>
      <c r="Q51" s="33"/>
      <c r="T51" s="37"/>
      <c r="U51" s="36"/>
      <c r="AB51" s="180"/>
    </row>
    <row r="52" spans="1:28" ht="12.75" customHeight="1">
      <c r="A52" s="594"/>
      <c r="B52" s="571" t="s">
        <v>1349</v>
      </c>
      <c r="C52" s="572"/>
      <c r="D52" s="573"/>
      <c r="E52" s="109">
        <v>340</v>
      </c>
      <c r="F52" s="109"/>
      <c r="G52" s="568" t="s">
        <v>1106</v>
      </c>
      <c r="H52" s="569"/>
      <c r="I52" s="569"/>
      <c r="J52" s="569"/>
      <c r="K52" s="569"/>
      <c r="L52" s="569"/>
      <c r="M52" s="570"/>
      <c r="N52" s="180"/>
      <c r="T52" s="37"/>
      <c r="U52" s="36"/>
      <c r="AB52" s="180"/>
    </row>
    <row r="53" spans="1:28" ht="12.75" customHeight="1">
      <c r="A53" s="594"/>
      <c r="B53" s="571" t="s">
        <v>1350</v>
      </c>
      <c r="C53" s="572"/>
      <c r="D53" s="573"/>
      <c r="E53" s="109">
        <v>580</v>
      </c>
      <c r="F53" s="109"/>
      <c r="G53" s="568" t="s">
        <v>1107</v>
      </c>
      <c r="H53" s="569"/>
      <c r="I53" s="569"/>
      <c r="J53" s="569"/>
      <c r="K53" s="569"/>
      <c r="L53" s="569"/>
      <c r="M53" s="570"/>
      <c r="N53" s="180"/>
      <c r="T53" s="37"/>
      <c r="U53" s="36"/>
      <c r="AB53" s="180"/>
    </row>
    <row r="54" spans="1:28" ht="12.75" customHeight="1">
      <c r="A54" s="594"/>
      <c r="B54" s="571" t="s">
        <v>1351</v>
      </c>
      <c r="C54" s="572"/>
      <c r="D54" s="573"/>
      <c r="E54" s="109">
        <v>610</v>
      </c>
      <c r="F54" s="109"/>
      <c r="G54" s="568" t="s">
        <v>1352</v>
      </c>
      <c r="H54" s="569"/>
      <c r="I54" s="569"/>
      <c r="J54" s="569"/>
      <c r="K54" s="569"/>
      <c r="L54" s="569"/>
      <c r="M54" s="570"/>
      <c r="N54" s="180"/>
      <c r="T54" s="37"/>
      <c r="U54" s="36"/>
      <c r="AB54" s="180"/>
    </row>
    <row r="55" spans="1:28" ht="12.75" customHeight="1">
      <c r="A55" s="594"/>
      <c r="B55" s="571" t="s">
        <v>1353</v>
      </c>
      <c r="C55" s="572"/>
      <c r="D55" s="573"/>
      <c r="E55" s="109">
        <v>290</v>
      </c>
      <c r="F55" s="109"/>
      <c r="G55" s="568" t="s">
        <v>1108</v>
      </c>
      <c r="H55" s="569"/>
      <c r="I55" s="569"/>
      <c r="J55" s="569"/>
      <c r="K55" s="569"/>
      <c r="L55" s="569"/>
      <c r="M55" s="570"/>
      <c r="N55" s="180"/>
      <c r="T55" s="38"/>
      <c r="U55" s="38"/>
      <c r="AB55" s="180"/>
    </row>
    <row r="56" spans="1:28" ht="12.75" customHeight="1">
      <c r="A56" s="594"/>
      <c r="B56" s="571" t="s">
        <v>1354</v>
      </c>
      <c r="C56" s="572"/>
      <c r="D56" s="573"/>
      <c r="E56" s="109">
        <v>330</v>
      </c>
      <c r="F56" s="109"/>
      <c r="G56" s="568" t="s">
        <v>1109</v>
      </c>
      <c r="H56" s="569"/>
      <c r="I56" s="569"/>
      <c r="J56" s="569"/>
      <c r="K56" s="569"/>
      <c r="L56" s="569"/>
      <c r="M56" s="570"/>
      <c r="N56" s="180"/>
      <c r="T56" s="39"/>
      <c r="U56" s="39"/>
      <c r="AB56" s="180"/>
    </row>
    <row r="57" spans="1:28" ht="12.75" customHeight="1">
      <c r="A57" s="594"/>
      <c r="B57" s="571" t="s">
        <v>1355</v>
      </c>
      <c r="C57" s="572"/>
      <c r="D57" s="573"/>
      <c r="E57" s="109">
        <v>430</v>
      </c>
      <c r="F57" s="109"/>
      <c r="G57" s="568" t="s">
        <v>1356</v>
      </c>
      <c r="H57" s="569"/>
      <c r="I57" s="569"/>
      <c r="J57" s="569"/>
      <c r="K57" s="569"/>
      <c r="L57" s="569"/>
      <c r="M57" s="570"/>
      <c r="N57" s="180"/>
      <c r="AB57" s="180"/>
    </row>
    <row r="58" spans="1:30" s="14" customFormat="1" ht="12.75" customHeight="1">
      <c r="A58" s="594"/>
      <c r="B58" s="571" t="s">
        <v>1357</v>
      </c>
      <c r="C58" s="572"/>
      <c r="D58" s="573"/>
      <c r="E58" s="109">
        <v>370</v>
      </c>
      <c r="F58" s="109"/>
      <c r="G58" s="568" t="s">
        <v>1358</v>
      </c>
      <c r="H58" s="569"/>
      <c r="I58" s="569"/>
      <c r="J58" s="569"/>
      <c r="K58" s="569"/>
      <c r="L58" s="569"/>
      <c r="M58" s="570"/>
      <c r="N58" s="18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80"/>
      <c r="AC58" s="7"/>
      <c r="AD58" s="7"/>
    </row>
    <row r="59" spans="1:30" ht="12.75" customHeight="1">
      <c r="A59" s="594"/>
      <c r="B59" s="571" t="s">
        <v>1359</v>
      </c>
      <c r="C59" s="572"/>
      <c r="D59" s="573"/>
      <c r="E59" s="109">
        <v>270</v>
      </c>
      <c r="F59" s="109"/>
      <c r="G59" s="568" t="s">
        <v>1110</v>
      </c>
      <c r="H59" s="569"/>
      <c r="I59" s="569"/>
      <c r="J59" s="569"/>
      <c r="K59" s="569"/>
      <c r="L59" s="569"/>
      <c r="M59" s="570"/>
      <c r="N59" s="180"/>
      <c r="AB59" s="180"/>
      <c r="AD59" s="14"/>
    </row>
    <row r="60" spans="1:28" ht="12.75" customHeight="1">
      <c r="A60" s="594"/>
      <c r="B60" s="584"/>
      <c r="C60" s="585"/>
      <c r="D60" s="586"/>
      <c r="E60" s="110"/>
      <c r="F60" s="121"/>
      <c r="G60" s="578"/>
      <c r="H60" s="579"/>
      <c r="I60" s="579"/>
      <c r="J60" s="579"/>
      <c r="K60" s="579"/>
      <c r="L60" s="579"/>
      <c r="M60" s="580"/>
      <c r="N60" s="180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80"/>
    </row>
    <row r="61" spans="1:29" ht="12.75" customHeight="1">
      <c r="A61" s="595"/>
      <c r="B61" s="577" t="s">
        <v>32</v>
      </c>
      <c r="C61" s="453"/>
      <c r="D61" s="454"/>
      <c r="E61" s="123">
        <f>SUM(E50:E60)</f>
        <v>4150</v>
      </c>
      <c r="F61" s="123">
        <f>SUM(F50:F60)</f>
        <v>0</v>
      </c>
      <c r="G61" s="581"/>
      <c r="H61" s="582"/>
      <c r="I61" s="582"/>
      <c r="J61" s="582"/>
      <c r="K61" s="582"/>
      <c r="L61" s="582"/>
      <c r="M61" s="583"/>
      <c r="N61" s="25"/>
      <c r="AC61" s="14"/>
    </row>
    <row r="62" spans="1:27" ht="12.75" customHeight="1">
      <c r="A62" s="40"/>
      <c r="B62" s="41"/>
      <c r="C62" s="41"/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2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2.75" customHeight="1">
      <c r="A67" s="629" t="s">
        <v>949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</row>
  </sheetData>
  <sheetProtection/>
  <mergeCells count="174">
    <mergeCell ref="D1:W1"/>
    <mergeCell ref="X1:AA1"/>
    <mergeCell ref="A67:AA67"/>
    <mergeCell ref="U20:AA20"/>
    <mergeCell ref="U17:AA17"/>
    <mergeCell ref="U18:AA18"/>
    <mergeCell ref="B20:D20"/>
    <mergeCell ref="U11:AA11"/>
    <mergeCell ref="P19:R19"/>
    <mergeCell ref="U22:AA22"/>
    <mergeCell ref="U12:AA12"/>
    <mergeCell ref="P12:R12"/>
    <mergeCell ref="U19:AA19"/>
    <mergeCell ref="G15:M15"/>
    <mergeCell ref="P14:R14"/>
    <mergeCell ref="P15:R15"/>
    <mergeCell ref="P13:R13"/>
    <mergeCell ref="G13:M13"/>
    <mergeCell ref="U15:AA15"/>
    <mergeCell ref="U13:AA13"/>
    <mergeCell ref="U14:AA14"/>
    <mergeCell ref="G14:M14"/>
    <mergeCell ref="A1:C1"/>
    <mergeCell ref="A2:C2"/>
    <mergeCell ref="G7:M7"/>
    <mergeCell ref="A3:C3"/>
    <mergeCell ref="D3:S3"/>
    <mergeCell ref="A4:S4"/>
    <mergeCell ref="U5:AA5"/>
    <mergeCell ref="D2:E2"/>
    <mergeCell ref="P2:Q2"/>
    <mergeCell ref="G8:M8"/>
    <mergeCell ref="G9:M9"/>
    <mergeCell ref="P20:R20"/>
    <mergeCell ref="P21:R21"/>
    <mergeCell ref="P22:R22"/>
    <mergeCell ref="G20:M20"/>
    <mergeCell ref="G17:M17"/>
    <mergeCell ref="P16:R16"/>
    <mergeCell ref="G16:M16"/>
    <mergeCell ref="P18:R18"/>
    <mergeCell ref="F2:G2"/>
    <mergeCell ref="J2:M2"/>
    <mergeCell ref="P6:R6"/>
    <mergeCell ref="U2:AA2"/>
    <mergeCell ref="X4:Z4"/>
    <mergeCell ref="U4:V4"/>
    <mergeCell ref="U6:AA6"/>
    <mergeCell ref="U3:Z3"/>
    <mergeCell ref="G5:M5"/>
    <mergeCell ref="P5:R5"/>
    <mergeCell ref="G6:M6"/>
    <mergeCell ref="O6:O15"/>
    <mergeCell ref="G12:M12"/>
    <mergeCell ref="U9:AA9"/>
    <mergeCell ref="U7:AA7"/>
    <mergeCell ref="G10:M10"/>
    <mergeCell ref="U8:AA8"/>
    <mergeCell ref="U10:AA10"/>
    <mergeCell ref="G11:M11"/>
    <mergeCell ref="B17:D17"/>
    <mergeCell ref="A6:A14"/>
    <mergeCell ref="B8:D8"/>
    <mergeCell ref="B6:D6"/>
    <mergeCell ref="B12:D12"/>
    <mergeCell ref="B13:D13"/>
    <mergeCell ref="B14:D14"/>
    <mergeCell ref="B11:D11"/>
    <mergeCell ref="G22:M22"/>
    <mergeCell ref="G23:M23"/>
    <mergeCell ref="B7:D7"/>
    <mergeCell ref="B5:D5"/>
    <mergeCell ref="B10:D10"/>
    <mergeCell ref="B9:D9"/>
    <mergeCell ref="B21:D21"/>
    <mergeCell ref="B18:D18"/>
    <mergeCell ref="B19:D19"/>
    <mergeCell ref="B16:D16"/>
    <mergeCell ref="G18:M18"/>
    <mergeCell ref="U16:AA16"/>
    <mergeCell ref="G19:M19"/>
    <mergeCell ref="P17:R17"/>
    <mergeCell ref="P23:R23"/>
    <mergeCell ref="G21:M21"/>
    <mergeCell ref="O16:O24"/>
    <mergeCell ref="U21:AA21"/>
    <mergeCell ref="U24:AA24"/>
    <mergeCell ref="U23:AA23"/>
    <mergeCell ref="G29:M29"/>
    <mergeCell ref="G27:M27"/>
    <mergeCell ref="G28:M28"/>
    <mergeCell ref="P24:R24"/>
    <mergeCell ref="O26:R26"/>
    <mergeCell ref="G24:M24"/>
    <mergeCell ref="G26:M26"/>
    <mergeCell ref="G25:M25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A31:A39"/>
    <mergeCell ref="B31:D31"/>
    <mergeCell ref="B32:D32"/>
    <mergeCell ref="B33:D33"/>
    <mergeCell ref="B34:D34"/>
    <mergeCell ref="B39:D39"/>
    <mergeCell ref="B38:D38"/>
    <mergeCell ref="B36:D36"/>
    <mergeCell ref="G43:M43"/>
    <mergeCell ref="G42:M42"/>
    <mergeCell ref="G38:M38"/>
    <mergeCell ref="G40:M40"/>
    <mergeCell ref="G41:M41"/>
    <mergeCell ref="G39:M39"/>
    <mergeCell ref="B48:D48"/>
    <mergeCell ref="B59:D59"/>
    <mergeCell ref="B55:D55"/>
    <mergeCell ref="B57:D57"/>
    <mergeCell ref="B56:D56"/>
    <mergeCell ref="B54:D54"/>
    <mergeCell ref="B51:D51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51:M51"/>
    <mergeCell ref="G56:M56"/>
    <mergeCell ref="G55:M55"/>
    <mergeCell ref="G53:M53"/>
    <mergeCell ref="G52:M52"/>
    <mergeCell ref="G48:M48"/>
    <mergeCell ref="G49:M49"/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</mergeCells>
  <conditionalFormatting sqref="F6:F61">
    <cfRule type="cellIs" priority="2" dxfId="20" operator="greaterThan" stopIfTrue="1">
      <formula>E6</formula>
    </cfRule>
  </conditionalFormatting>
  <conditionalFormatting sqref="T6:T26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72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1360</v>
      </c>
      <c r="B1" s="468"/>
      <c r="C1" s="468"/>
      <c r="D1" s="682" t="s">
        <v>37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1362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1363</v>
      </c>
      <c r="X4" s="651">
        <f>SUM(T62)</f>
        <v>0</v>
      </c>
      <c r="Y4" s="588"/>
      <c r="Z4" s="588"/>
      <c r="AA4" s="7" t="s">
        <v>1364</v>
      </c>
    </row>
    <row r="5" spans="1:27" ht="12.75" customHeight="1">
      <c r="A5" s="27"/>
      <c r="B5" s="606" t="s">
        <v>1365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28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38</v>
      </c>
      <c r="B6" s="596" t="s">
        <v>1366</v>
      </c>
      <c r="C6" s="597"/>
      <c r="D6" s="598"/>
      <c r="E6" s="122">
        <v>480</v>
      </c>
      <c r="F6" s="144"/>
      <c r="G6" s="599" t="s">
        <v>1367</v>
      </c>
      <c r="H6" s="600"/>
      <c r="I6" s="600"/>
      <c r="J6" s="600"/>
      <c r="K6" s="600"/>
      <c r="L6" s="600"/>
      <c r="M6" s="601"/>
      <c r="N6" s="180"/>
      <c r="O6" s="590" t="s">
        <v>39</v>
      </c>
      <c r="P6" s="596" t="s">
        <v>1368</v>
      </c>
      <c r="Q6" s="597"/>
      <c r="R6" s="598"/>
      <c r="S6" s="122">
        <v>580</v>
      </c>
      <c r="T6" s="144"/>
      <c r="U6" s="574" t="s">
        <v>40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1369</v>
      </c>
      <c r="C7" s="572"/>
      <c r="D7" s="573"/>
      <c r="E7" s="109">
        <v>700</v>
      </c>
      <c r="F7" s="141"/>
      <c r="G7" s="568" t="s">
        <v>1370</v>
      </c>
      <c r="H7" s="569"/>
      <c r="I7" s="569"/>
      <c r="J7" s="569"/>
      <c r="K7" s="569"/>
      <c r="L7" s="569"/>
      <c r="M7" s="570"/>
      <c r="N7" s="180"/>
      <c r="O7" s="591"/>
      <c r="P7" s="571" t="s">
        <v>1371</v>
      </c>
      <c r="Q7" s="572"/>
      <c r="R7" s="573"/>
      <c r="S7" s="109">
        <v>500</v>
      </c>
      <c r="T7" s="141"/>
      <c r="U7" s="568" t="s">
        <v>41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1372</v>
      </c>
      <c r="C8" s="572"/>
      <c r="D8" s="573"/>
      <c r="E8" s="109">
        <v>280</v>
      </c>
      <c r="F8" s="141"/>
      <c r="G8" s="568" t="s">
        <v>42</v>
      </c>
      <c r="H8" s="569"/>
      <c r="I8" s="569"/>
      <c r="J8" s="569"/>
      <c r="K8" s="569"/>
      <c r="L8" s="569"/>
      <c r="M8" s="570"/>
      <c r="N8" s="180"/>
      <c r="O8" s="591"/>
      <c r="P8" s="571" t="s">
        <v>1373</v>
      </c>
      <c r="Q8" s="572"/>
      <c r="R8" s="573"/>
      <c r="S8" s="109">
        <v>240</v>
      </c>
      <c r="T8" s="141"/>
      <c r="U8" s="568" t="s">
        <v>43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1374</v>
      </c>
      <c r="C9" s="572"/>
      <c r="D9" s="573"/>
      <c r="E9" s="109">
        <v>550</v>
      </c>
      <c r="F9" s="109"/>
      <c r="G9" s="568" t="s">
        <v>44</v>
      </c>
      <c r="H9" s="569"/>
      <c r="I9" s="569"/>
      <c r="J9" s="569"/>
      <c r="K9" s="569"/>
      <c r="L9" s="569"/>
      <c r="M9" s="570"/>
      <c r="N9" s="180"/>
      <c r="O9" s="591"/>
      <c r="P9" s="571" t="s">
        <v>45</v>
      </c>
      <c r="Q9" s="572"/>
      <c r="R9" s="573"/>
      <c r="S9" s="109">
        <v>350</v>
      </c>
      <c r="T9" s="113"/>
      <c r="U9" s="568" t="s">
        <v>46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47</v>
      </c>
      <c r="C10" s="572"/>
      <c r="D10" s="573"/>
      <c r="E10" s="109">
        <v>620</v>
      </c>
      <c r="F10" s="109"/>
      <c r="G10" s="568" t="s">
        <v>48</v>
      </c>
      <c r="H10" s="569"/>
      <c r="I10" s="569"/>
      <c r="J10" s="569"/>
      <c r="K10" s="569"/>
      <c r="L10" s="569"/>
      <c r="M10" s="570"/>
      <c r="N10" s="180"/>
      <c r="O10" s="591"/>
      <c r="P10" s="571" t="s">
        <v>49</v>
      </c>
      <c r="Q10" s="572"/>
      <c r="R10" s="573"/>
      <c r="S10" s="109">
        <v>630</v>
      </c>
      <c r="T10" s="113"/>
      <c r="U10" s="568" t="s">
        <v>50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51</v>
      </c>
      <c r="C11" s="572"/>
      <c r="D11" s="573"/>
      <c r="E11" s="109">
        <v>900</v>
      </c>
      <c r="F11" s="109"/>
      <c r="G11" s="568" t="s">
        <v>52</v>
      </c>
      <c r="H11" s="569"/>
      <c r="I11" s="569"/>
      <c r="J11" s="569"/>
      <c r="K11" s="569"/>
      <c r="L11" s="569"/>
      <c r="M11" s="570"/>
      <c r="N11" s="180"/>
      <c r="O11" s="591"/>
      <c r="P11" s="571" t="s">
        <v>53</v>
      </c>
      <c r="Q11" s="572"/>
      <c r="R11" s="573"/>
      <c r="S11" s="109">
        <v>440</v>
      </c>
      <c r="T11" s="113"/>
      <c r="U11" s="568" t="s">
        <v>967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54</v>
      </c>
      <c r="C12" s="572"/>
      <c r="D12" s="573"/>
      <c r="E12" s="109">
        <v>370</v>
      </c>
      <c r="F12" s="109"/>
      <c r="G12" s="568" t="s">
        <v>55</v>
      </c>
      <c r="H12" s="569"/>
      <c r="I12" s="569"/>
      <c r="J12" s="569"/>
      <c r="K12" s="569"/>
      <c r="L12" s="569"/>
      <c r="M12" s="570"/>
      <c r="N12" s="180"/>
      <c r="O12" s="591"/>
      <c r="P12" s="571" t="s">
        <v>56</v>
      </c>
      <c r="Q12" s="572"/>
      <c r="R12" s="573"/>
      <c r="S12" s="109">
        <v>500</v>
      </c>
      <c r="T12" s="113"/>
      <c r="U12" s="568" t="s">
        <v>57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1375</v>
      </c>
      <c r="C13" s="572"/>
      <c r="D13" s="573"/>
      <c r="E13" s="109">
        <v>290</v>
      </c>
      <c r="F13" s="109"/>
      <c r="G13" s="568" t="s">
        <v>58</v>
      </c>
      <c r="H13" s="569"/>
      <c r="I13" s="569"/>
      <c r="J13" s="569"/>
      <c r="K13" s="569"/>
      <c r="L13" s="569"/>
      <c r="M13" s="570"/>
      <c r="N13" s="180"/>
      <c r="O13" s="591"/>
      <c r="P13" s="571" t="s">
        <v>59</v>
      </c>
      <c r="Q13" s="572"/>
      <c r="R13" s="573"/>
      <c r="S13" s="109">
        <v>550</v>
      </c>
      <c r="T13" s="113"/>
      <c r="U13" s="568" t="s">
        <v>966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29" t="s">
        <v>1376</v>
      </c>
      <c r="C14" s="30"/>
      <c r="D14" s="31"/>
      <c r="E14" s="109">
        <v>530</v>
      </c>
      <c r="F14" s="109"/>
      <c r="G14" s="568" t="s">
        <v>60</v>
      </c>
      <c r="H14" s="569"/>
      <c r="I14" s="569"/>
      <c r="J14" s="569"/>
      <c r="K14" s="569"/>
      <c r="L14" s="569"/>
      <c r="M14" s="570"/>
      <c r="N14" s="180"/>
      <c r="O14" s="591"/>
      <c r="P14" s="571"/>
      <c r="Q14" s="572"/>
      <c r="R14" s="573"/>
      <c r="S14" s="113"/>
      <c r="T14" s="113"/>
      <c r="U14" s="568"/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670" t="s">
        <v>61</v>
      </c>
      <c r="C15" s="671"/>
      <c r="D15" s="672"/>
      <c r="E15" s="109">
        <v>650</v>
      </c>
      <c r="F15" s="109"/>
      <c r="G15" s="673" t="s">
        <v>62</v>
      </c>
      <c r="H15" s="674"/>
      <c r="I15" s="674"/>
      <c r="J15" s="674"/>
      <c r="K15" s="674"/>
      <c r="L15" s="674"/>
      <c r="M15" s="675"/>
      <c r="N15" s="180"/>
      <c r="O15" s="591"/>
      <c r="P15" s="571"/>
      <c r="Q15" s="572"/>
      <c r="R15" s="573"/>
      <c r="S15" s="114"/>
      <c r="T15" s="114"/>
      <c r="U15" s="578" t="s">
        <v>1377</v>
      </c>
      <c r="V15" s="579"/>
      <c r="W15" s="579"/>
      <c r="X15" s="579"/>
      <c r="Y15" s="579"/>
      <c r="Z15" s="579"/>
      <c r="AA15" s="580"/>
    </row>
    <row r="16" spans="1:27" ht="12.75" customHeight="1">
      <c r="A16" s="591"/>
      <c r="B16" s="676"/>
      <c r="C16" s="579"/>
      <c r="D16" s="579"/>
      <c r="E16" s="111"/>
      <c r="F16" s="125"/>
      <c r="G16" s="579"/>
      <c r="H16" s="579"/>
      <c r="I16" s="579"/>
      <c r="J16" s="579"/>
      <c r="K16" s="579"/>
      <c r="L16" s="579"/>
      <c r="M16" s="580"/>
      <c r="N16" s="180"/>
      <c r="O16" s="592"/>
      <c r="P16" s="577" t="s">
        <v>32</v>
      </c>
      <c r="Q16" s="453"/>
      <c r="R16" s="454"/>
      <c r="S16" s="123">
        <f>SUM(S6:S15)</f>
        <v>3790</v>
      </c>
      <c r="T16" s="123">
        <f>SUM(T6:T15)</f>
        <v>0</v>
      </c>
      <c r="U16" s="587"/>
      <c r="V16" s="588"/>
      <c r="W16" s="588"/>
      <c r="X16" s="588"/>
      <c r="Y16" s="588"/>
      <c r="Z16" s="588"/>
      <c r="AA16" s="589"/>
    </row>
    <row r="17" spans="1:27" ht="12.75" customHeight="1">
      <c r="A17" s="592"/>
      <c r="B17" s="577" t="s">
        <v>852</v>
      </c>
      <c r="C17" s="453"/>
      <c r="D17" s="454"/>
      <c r="E17" s="123">
        <f>SUM(E6:E16)</f>
        <v>5370</v>
      </c>
      <c r="F17" s="123">
        <f>SUM(F6:F16)</f>
        <v>0</v>
      </c>
      <c r="G17" s="620"/>
      <c r="H17" s="621"/>
      <c r="I17" s="621"/>
      <c r="J17" s="621"/>
      <c r="K17" s="621"/>
      <c r="L17" s="621"/>
      <c r="M17" s="622"/>
      <c r="N17" s="180"/>
      <c r="O17" s="590" t="s">
        <v>63</v>
      </c>
      <c r="P17" s="571" t="s">
        <v>1378</v>
      </c>
      <c r="Q17" s="572"/>
      <c r="R17" s="573"/>
      <c r="S17" s="122">
        <v>800</v>
      </c>
      <c r="T17" s="122"/>
      <c r="U17" s="574" t="s">
        <v>64</v>
      </c>
      <c r="V17" s="575"/>
      <c r="W17" s="575"/>
      <c r="X17" s="575"/>
      <c r="Y17" s="575"/>
      <c r="Z17" s="575"/>
      <c r="AA17" s="576"/>
    </row>
    <row r="18" spans="1:27" ht="12.75" customHeight="1">
      <c r="A18" s="590" t="s">
        <v>65</v>
      </c>
      <c r="B18" s="571" t="s">
        <v>1379</v>
      </c>
      <c r="C18" s="572"/>
      <c r="D18" s="573"/>
      <c r="E18" s="122">
        <v>290</v>
      </c>
      <c r="F18" s="150"/>
      <c r="G18" s="667" t="s">
        <v>1380</v>
      </c>
      <c r="H18" s="668"/>
      <c r="I18" s="668"/>
      <c r="J18" s="668"/>
      <c r="K18" s="668"/>
      <c r="L18" s="668"/>
      <c r="M18" s="669"/>
      <c r="N18" s="180"/>
      <c r="O18" s="591"/>
      <c r="P18" s="571" t="s">
        <v>66</v>
      </c>
      <c r="Q18" s="572"/>
      <c r="R18" s="573"/>
      <c r="S18" s="109">
        <v>780</v>
      </c>
      <c r="T18" s="109"/>
      <c r="U18" s="568" t="s">
        <v>67</v>
      </c>
      <c r="V18" s="569"/>
      <c r="W18" s="569"/>
      <c r="X18" s="569"/>
      <c r="Y18" s="569"/>
      <c r="Z18" s="569"/>
      <c r="AA18" s="570"/>
    </row>
    <row r="19" spans="1:27" ht="12.75" customHeight="1">
      <c r="A19" s="591"/>
      <c r="B19" s="571" t="s">
        <v>68</v>
      </c>
      <c r="C19" s="572"/>
      <c r="D19" s="573"/>
      <c r="E19" s="109">
        <v>230</v>
      </c>
      <c r="F19" s="151"/>
      <c r="G19" s="633" t="s">
        <v>1381</v>
      </c>
      <c r="H19" s="634"/>
      <c r="I19" s="634"/>
      <c r="J19" s="634"/>
      <c r="K19" s="634"/>
      <c r="L19" s="634"/>
      <c r="M19" s="635"/>
      <c r="N19" s="180"/>
      <c r="O19" s="591"/>
      <c r="P19" s="571" t="s">
        <v>69</v>
      </c>
      <c r="Q19" s="572"/>
      <c r="R19" s="573"/>
      <c r="S19" s="109">
        <v>470</v>
      </c>
      <c r="T19" s="109"/>
      <c r="U19" s="568" t="s">
        <v>70</v>
      </c>
      <c r="V19" s="569"/>
      <c r="W19" s="569"/>
      <c r="X19" s="569"/>
      <c r="Y19" s="569"/>
      <c r="Z19" s="569"/>
      <c r="AA19" s="570"/>
    </row>
    <row r="20" spans="1:27" ht="12.75" customHeight="1">
      <c r="A20" s="591"/>
      <c r="B20" s="571" t="s">
        <v>71</v>
      </c>
      <c r="C20" s="572"/>
      <c r="D20" s="573"/>
      <c r="E20" s="109">
        <v>310</v>
      </c>
      <c r="F20" s="151"/>
      <c r="G20" s="633" t="s">
        <v>1382</v>
      </c>
      <c r="H20" s="634"/>
      <c r="I20" s="634"/>
      <c r="J20" s="634"/>
      <c r="K20" s="634"/>
      <c r="L20" s="634"/>
      <c r="M20" s="635"/>
      <c r="N20" s="180"/>
      <c r="O20" s="591"/>
      <c r="P20" s="571" t="s">
        <v>72</v>
      </c>
      <c r="Q20" s="572"/>
      <c r="R20" s="573"/>
      <c r="S20" s="109">
        <v>280</v>
      </c>
      <c r="T20" s="109"/>
      <c r="U20" s="568" t="s">
        <v>73</v>
      </c>
      <c r="V20" s="569"/>
      <c r="W20" s="569"/>
      <c r="X20" s="569"/>
      <c r="Y20" s="569"/>
      <c r="Z20" s="569"/>
      <c r="AA20" s="570"/>
    </row>
    <row r="21" spans="1:27" ht="12.75" customHeight="1">
      <c r="A21" s="591"/>
      <c r="B21" s="571" t="s">
        <v>74</v>
      </c>
      <c r="C21" s="572"/>
      <c r="D21" s="573"/>
      <c r="E21" s="109">
        <v>420</v>
      </c>
      <c r="F21" s="151"/>
      <c r="G21" s="633" t="s">
        <v>1383</v>
      </c>
      <c r="H21" s="634"/>
      <c r="I21" s="634"/>
      <c r="J21" s="634"/>
      <c r="K21" s="634"/>
      <c r="L21" s="634"/>
      <c r="M21" s="635"/>
      <c r="N21" s="180"/>
      <c r="O21" s="591"/>
      <c r="P21" s="571" t="s">
        <v>75</v>
      </c>
      <c r="Q21" s="572"/>
      <c r="R21" s="573"/>
      <c r="S21" s="109">
        <v>290</v>
      </c>
      <c r="T21" s="109"/>
      <c r="U21" s="568" t="s">
        <v>76</v>
      </c>
      <c r="V21" s="569"/>
      <c r="W21" s="569"/>
      <c r="X21" s="569"/>
      <c r="Y21" s="569"/>
      <c r="Z21" s="569"/>
      <c r="AA21" s="570"/>
    </row>
    <row r="22" spans="1:27" ht="12.75" customHeight="1">
      <c r="A22" s="591"/>
      <c r="B22" s="571" t="s">
        <v>77</v>
      </c>
      <c r="C22" s="572"/>
      <c r="D22" s="573"/>
      <c r="E22" s="109">
        <v>300</v>
      </c>
      <c r="F22" s="151"/>
      <c r="G22" s="633" t="s">
        <v>1384</v>
      </c>
      <c r="H22" s="634"/>
      <c r="I22" s="634"/>
      <c r="J22" s="634"/>
      <c r="K22" s="634"/>
      <c r="L22" s="634"/>
      <c r="M22" s="635"/>
      <c r="N22" s="180"/>
      <c r="O22" s="591"/>
      <c r="P22" s="571" t="s">
        <v>78</v>
      </c>
      <c r="Q22" s="572"/>
      <c r="R22" s="573"/>
      <c r="S22" s="109">
        <v>610</v>
      </c>
      <c r="T22" s="109"/>
      <c r="U22" s="568" t="s">
        <v>79</v>
      </c>
      <c r="V22" s="569"/>
      <c r="W22" s="569"/>
      <c r="X22" s="569"/>
      <c r="Y22" s="569"/>
      <c r="Z22" s="569"/>
      <c r="AA22" s="570"/>
    </row>
    <row r="23" spans="1:27" ht="12.75" customHeight="1">
      <c r="A23" s="591"/>
      <c r="B23" s="571" t="s">
        <v>80</v>
      </c>
      <c r="C23" s="572"/>
      <c r="D23" s="573"/>
      <c r="E23" s="109">
        <v>920</v>
      </c>
      <c r="F23" s="151"/>
      <c r="G23" s="633" t="s">
        <v>81</v>
      </c>
      <c r="H23" s="634"/>
      <c r="I23" s="634"/>
      <c r="J23" s="634"/>
      <c r="K23" s="634"/>
      <c r="L23" s="634"/>
      <c r="M23" s="635"/>
      <c r="N23" s="180"/>
      <c r="O23" s="591"/>
      <c r="P23" s="571" t="s">
        <v>82</v>
      </c>
      <c r="Q23" s="572"/>
      <c r="R23" s="573"/>
      <c r="S23" s="109">
        <v>720</v>
      </c>
      <c r="T23" s="109"/>
      <c r="U23" s="568" t="s">
        <v>83</v>
      </c>
      <c r="V23" s="569"/>
      <c r="W23" s="569"/>
      <c r="X23" s="569"/>
      <c r="Y23" s="569"/>
      <c r="Z23" s="569"/>
      <c r="AA23" s="570"/>
    </row>
    <row r="24" spans="1:27" ht="12.75" customHeight="1">
      <c r="A24" s="591"/>
      <c r="B24" s="571" t="s">
        <v>84</v>
      </c>
      <c r="C24" s="572"/>
      <c r="D24" s="573"/>
      <c r="E24" s="109">
        <v>620</v>
      </c>
      <c r="F24" s="151"/>
      <c r="G24" s="633" t="s">
        <v>1385</v>
      </c>
      <c r="H24" s="634"/>
      <c r="I24" s="634"/>
      <c r="J24" s="634"/>
      <c r="K24" s="634"/>
      <c r="L24" s="634"/>
      <c r="M24" s="635"/>
      <c r="N24" s="180"/>
      <c r="O24" s="591"/>
      <c r="P24" s="571" t="s">
        <v>85</v>
      </c>
      <c r="Q24" s="572"/>
      <c r="R24" s="573"/>
      <c r="S24" s="109">
        <v>390</v>
      </c>
      <c r="T24" s="109"/>
      <c r="U24" s="568" t="s">
        <v>86</v>
      </c>
      <c r="V24" s="569"/>
      <c r="W24" s="569"/>
      <c r="X24" s="569"/>
      <c r="Y24" s="569"/>
      <c r="Z24" s="569"/>
      <c r="AA24" s="570"/>
    </row>
    <row r="25" spans="1:27" ht="12.75" customHeight="1">
      <c r="A25" s="591"/>
      <c r="B25" s="571" t="s">
        <v>87</v>
      </c>
      <c r="C25" s="572"/>
      <c r="D25" s="573"/>
      <c r="E25" s="109">
        <v>620</v>
      </c>
      <c r="F25" s="151"/>
      <c r="G25" s="633" t="s">
        <v>1386</v>
      </c>
      <c r="H25" s="634"/>
      <c r="I25" s="634"/>
      <c r="J25" s="634"/>
      <c r="K25" s="634"/>
      <c r="L25" s="634"/>
      <c r="M25" s="635"/>
      <c r="N25" s="180"/>
      <c r="O25" s="591"/>
      <c r="P25" s="571" t="s">
        <v>88</v>
      </c>
      <c r="Q25" s="572"/>
      <c r="R25" s="573"/>
      <c r="S25" s="109">
        <v>540</v>
      </c>
      <c r="T25" s="109"/>
      <c r="U25" s="568" t="s">
        <v>89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90</v>
      </c>
      <c r="C26" s="572"/>
      <c r="D26" s="573"/>
      <c r="E26" s="109">
        <v>360</v>
      </c>
      <c r="F26" s="113"/>
      <c r="G26" s="633" t="s">
        <v>1387</v>
      </c>
      <c r="H26" s="634"/>
      <c r="I26" s="634"/>
      <c r="J26" s="634"/>
      <c r="K26" s="634"/>
      <c r="L26" s="634"/>
      <c r="M26" s="635"/>
      <c r="N26" s="180"/>
      <c r="O26" s="591"/>
      <c r="P26" s="571"/>
      <c r="Q26" s="572"/>
      <c r="R26" s="573"/>
      <c r="S26" s="110"/>
      <c r="T26" s="110"/>
      <c r="U26" s="578"/>
      <c r="V26" s="579"/>
      <c r="W26" s="579"/>
      <c r="X26" s="579"/>
      <c r="Y26" s="579"/>
      <c r="Z26" s="579"/>
      <c r="AA26" s="580"/>
    </row>
    <row r="27" spans="1:27" ht="12.75" customHeight="1">
      <c r="A27" s="591"/>
      <c r="B27" s="571" t="s">
        <v>91</v>
      </c>
      <c r="C27" s="572"/>
      <c r="D27" s="573"/>
      <c r="E27" s="109">
        <v>510</v>
      </c>
      <c r="F27" s="113"/>
      <c r="G27" s="655" t="s">
        <v>92</v>
      </c>
      <c r="H27" s="656"/>
      <c r="I27" s="656"/>
      <c r="J27" s="656"/>
      <c r="K27" s="656"/>
      <c r="L27" s="656"/>
      <c r="M27" s="657"/>
      <c r="N27" s="180"/>
      <c r="O27" s="592"/>
      <c r="P27" s="577" t="s">
        <v>32</v>
      </c>
      <c r="Q27" s="453"/>
      <c r="R27" s="454"/>
      <c r="S27" s="123">
        <f>SUM(S17:S26)</f>
        <v>4880</v>
      </c>
      <c r="T27" s="123">
        <f>SUM(T17:T26)</f>
        <v>0</v>
      </c>
      <c r="U27" s="587"/>
      <c r="V27" s="588"/>
      <c r="W27" s="588"/>
      <c r="X27" s="588"/>
      <c r="Y27" s="588"/>
      <c r="Z27" s="588"/>
      <c r="AA27" s="589"/>
    </row>
    <row r="28" spans="1:27" ht="12.75" customHeight="1">
      <c r="A28" s="591"/>
      <c r="B28" s="571"/>
      <c r="C28" s="572"/>
      <c r="D28" s="573"/>
      <c r="E28" s="114"/>
      <c r="F28" s="125"/>
      <c r="G28" s="664" t="s">
        <v>1388</v>
      </c>
      <c r="H28" s="665"/>
      <c r="I28" s="665"/>
      <c r="J28" s="665"/>
      <c r="K28" s="665"/>
      <c r="L28" s="665"/>
      <c r="M28" s="666"/>
      <c r="N28" s="180"/>
      <c r="O28" s="590" t="s">
        <v>93</v>
      </c>
      <c r="P28" s="571" t="s">
        <v>1389</v>
      </c>
      <c r="Q28" s="572"/>
      <c r="R28" s="573"/>
      <c r="S28" s="122">
        <v>350</v>
      </c>
      <c r="T28" s="122"/>
      <c r="U28" s="574" t="s">
        <v>94</v>
      </c>
      <c r="V28" s="575"/>
      <c r="W28" s="575"/>
      <c r="X28" s="575"/>
      <c r="Y28" s="575"/>
      <c r="Z28" s="575"/>
      <c r="AA28" s="576"/>
    </row>
    <row r="29" spans="1:27" ht="12.75" customHeight="1">
      <c r="A29" s="592"/>
      <c r="B29" s="577" t="s">
        <v>32</v>
      </c>
      <c r="C29" s="453"/>
      <c r="D29" s="454"/>
      <c r="E29" s="123">
        <f>SUM(E18:E28)</f>
        <v>4580</v>
      </c>
      <c r="F29" s="123">
        <f>SUM(F18:F28)</f>
        <v>0</v>
      </c>
      <c r="G29" s="652"/>
      <c r="H29" s="653"/>
      <c r="I29" s="653"/>
      <c r="J29" s="653"/>
      <c r="K29" s="653"/>
      <c r="L29" s="653"/>
      <c r="M29" s="654"/>
      <c r="N29" s="180"/>
      <c r="O29" s="591"/>
      <c r="P29" s="571" t="s">
        <v>1390</v>
      </c>
      <c r="Q29" s="572"/>
      <c r="R29" s="573"/>
      <c r="S29" s="109">
        <v>280</v>
      </c>
      <c r="T29" s="109"/>
      <c r="U29" s="568" t="s">
        <v>95</v>
      </c>
      <c r="V29" s="569"/>
      <c r="W29" s="569"/>
      <c r="X29" s="569"/>
      <c r="Y29" s="569"/>
      <c r="Z29" s="569"/>
      <c r="AA29" s="570"/>
    </row>
    <row r="30" spans="1:27" ht="12.75" customHeight="1">
      <c r="A30" s="590" t="s">
        <v>96</v>
      </c>
      <c r="B30" s="571" t="s">
        <v>1391</v>
      </c>
      <c r="C30" s="572"/>
      <c r="D30" s="573"/>
      <c r="E30" s="122">
        <v>370</v>
      </c>
      <c r="F30" s="150"/>
      <c r="G30" s="630" t="s">
        <v>1392</v>
      </c>
      <c r="H30" s="631"/>
      <c r="I30" s="631"/>
      <c r="J30" s="631"/>
      <c r="K30" s="631"/>
      <c r="L30" s="631"/>
      <c r="M30" s="632"/>
      <c r="N30" s="180"/>
      <c r="O30" s="591"/>
      <c r="P30" s="571" t="s">
        <v>97</v>
      </c>
      <c r="Q30" s="572"/>
      <c r="R30" s="573"/>
      <c r="S30" s="109">
        <v>350</v>
      </c>
      <c r="T30" s="109"/>
      <c r="U30" s="568" t="s">
        <v>98</v>
      </c>
      <c r="V30" s="569"/>
      <c r="W30" s="569"/>
      <c r="X30" s="569"/>
      <c r="Y30" s="569"/>
      <c r="Z30" s="569"/>
      <c r="AA30" s="570"/>
    </row>
    <row r="31" spans="1:27" ht="12.75" customHeight="1">
      <c r="A31" s="591"/>
      <c r="B31" s="571" t="s">
        <v>1393</v>
      </c>
      <c r="C31" s="572"/>
      <c r="D31" s="573"/>
      <c r="E31" s="109">
        <v>270</v>
      </c>
      <c r="F31" s="113"/>
      <c r="G31" s="633" t="s">
        <v>1394</v>
      </c>
      <c r="H31" s="634"/>
      <c r="I31" s="634"/>
      <c r="J31" s="634"/>
      <c r="K31" s="634"/>
      <c r="L31" s="634"/>
      <c r="M31" s="635"/>
      <c r="N31" s="180"/>
      <c r="O31" s="591"/>
      <c r="P31" s="571" t="s">
        <v>99</v>
      </c>
      <c r="Q31" s="572"/>
      <c r="R31" s="573"/>
      <c r="S31" s="109">
        <v>310</v>
      </c>
      <c r="T31" s="109"/>
      <c r="U31" s="568" t="s">
        <v>100</v>
      </c>
      <c r="V31" s="569"/>
      <c r="W31" s="569"/>
      <c r="X31" s="569"/>
      <c r="Y31" s="569"/>
      <c r="Z31" s="569"/>
      <c r="AA31" s="570"/>
    </row>
    <row r="32" spans="1:27" ht="12.75" customHeight="1">
      <c r="A32" s="591"/>
      <c r="B32" s="571" t="s">
        <v>101</v>
      </c>
      <c r="C32" s="572"/>
      <c r="D32" s="573"/>
      <c r="E32" s="109">
        <v>410</v>
      </c>
      <c r="F32" s="113"/>
      <c r="G32" s="633" t="s">
        <v>1395</v>
      </c>
      <c r="H32" s="634"/>
      <c r="I32" s="634"/>
      <c r="J32" s="634"/>
      <c r="K32" s="634"/>
      <c r="L32" s="634"/>
      <c r="M32" s="635"/>
      <c r="N32" s="180"/>
      <c r="O32" s="591"/>
      <c r="P32" s="571" t="s">
        <v>102</v>
      </c>
      <c r="Q32" s="572"/>
      <c r="R32" s="573"/>
      <c r="S32" s="109">
        <v>420</v>
      </c>
      <c r="T32" s="109"/>
      <c r="U32" s="568" t="s">
        <v>103</v>
      </c>
      <c r="V32" s="569"/>
      <c r="W32" s="569"/>
      <c r="X32" s="569"/>
      <c r="Y32" s="569"/>
      <c r="Z32" s="569"/>
      <c r="AA32" s="570"/>
    </row>
    <row r="33" spans="1:27" ht="12.75" customHeight="1">
      <c r="A33" s="591"/>
      <c r="B33" s="571" t="s">
        <v>104</v>
      </c>
      <c r="C33" s="572"/>
      <c r="D33" s="573"/>
      <c r="E33" s="109">
        <v>310</v>
      </c>
      <c r="F33" s="113"/>
      <c r="G33" s="633" t="s">
        <v>1396</v>
      </c>
      <c r="H33" s="634"/>
      <c r="I33" s="634"/>
      <c r="J33" s="634"/>
      <c r="K33" s="634"/>
      <c r="L33" s="634"/>
      <c r="M33" s="635"/>
      <c r="N33" s="180"/>
      <c r="O33" s="591"/>
      <c r="P33" s="571" t="s">
        <v>938</v>
      </c>
      <c r="Q33" s="572"/>
      <c r="R33" s="573"/>
      <c r="S33" s="109">
        <v>650</v>
      </c>
      <c r="T33" s="109"/>
      <c r="U33" s="568" t="s">
        <v>943</v>
      </c>
      <c r="V33" s="569"/>
      <c r="W33" s="569"/>
      <c r="X33" s="569"/>
      <c r="Y33" s="569"/>
      <c r="Z33" s="569"/>
      <c r="AA33" s="570"/>
    </row>
    <row r="34" spans="1:27" ht="12.75" customHeight="1">
      <c r="A34" s="591"/>
      <c r="B34" s="571" t="s">
        <v>105</v>
      </c>
      <c r="C34" s="572"/>
      <c r="D34" s="573"/>
      <c r="E34" s="109">
        <v>590</v>
      </c>
      <c r="F34" s="113"/>
      <c r="G34" s="633" t="s">
        <v>1397</v>
      </c>
      <c r="H34" s="634"/>
      <c r="I34" s="634"/>
      <c r="J34" s="634"/>
      <c r="K34" s="634"/>
      <c r="L34" s="634"/>
      <c r="M34" s="635"/>
      <c r="N34" s="180"/>
      <c r="O34" s="591"/>
      <c r="P34" s="571" t="s">
        <v>940</v>
      </c>
      <c r="Q34" s="572"/>
      <c r="R34" s="573"/>
      <c r="S34" s="109">
        <v>560</v>
      </c>
      <c r="T34" s="109"/>
      <c r="U34" s="568" t="s">
        <v>944</v>
      </c>
      <c r="V34" s="569"/>
      <c r="W34" s="569"/>
      <c r="X34" s="569"/>
      <c r="Y34" s="569"/>
      <c r="Z34" s="569"/>
      <c r="AA34" s="570"/>
    </row>
    <row r="35" spans="1:27" ht="12.75" customHeight="1">
      <c r="A35" s="591"/>
      <c r="B35" s="571" t="s">
        <v>107</v>
      </c>
      <c r="C35" s="572"/>
      <c r="D35" s="573"/>
      <c r="E35" s="109">
        <v>540</v>
      </c>
      <c r="F35" s="113"/>
      <c r="G35" s="633" t="s">
        <v>1398</v>
      </c>
      <c r="H35" s="634"/>
      <c r="I35" s="634"/>
      <c r="J35" s="634"/>
      <c r="K35" s="634"/>
      <c r="L35" s="634"/>
      <c r="M35" s="635"/>
      <c r="N35" s="180"/>
      <c r="O35" s="591"/>
      <c r="P35" s="571" t="s">
        <v>939</v>
      </c>
      <c r="Q35" s="572"/>
      <c r="R35" s="573"/>
      <c r="S35" s="109">
        <v>510</v>
      </c>
      <c r="T35" s="109"/>
      <c r="U35" s="568" t="s">
        <v>945</v>
      </c>
      <c r="V35" s="569"/>
      <c r="W35" s="569"/>
      <c r="X35" s="569"/>
      <c r="Y35" s="569"/>
      <c r="Z35" s="569"/>
      <c r="AA35" s="570"/>
    </row>
    <row r="36" spans="1:27" ht="12.75" customHeight="1">
      <c r="A36" s="591"/>
      <c r="B36" s="571" t="s">
        <v>109</v>
      </c>
      <c r="C36" s="572"/>
      <c r="D36" s="573"/>
      <c r="E36" s="109">
        <v>620</v>
      </c>
      <c r="F36" s="113"/>
      <c r="G36" s="633" t="s">
        <v>1399</v>
      </c>
      <c r="H36" s="634"/>
      <c r="I36" s="634"/>
      <c r="J36" s="634"/>
      <c r="K36" s="634"/>
      <c r="L36" s="634"/>
      <c r="M36" s="635"/>
      <c r="N36" s="180"/>
      <c r="O36" s="591"/>
      <c r="P36" s="571" t="s">
        <v>941</v>
      </c>
      <c r="Q36" s="572"/>
      <c r="R36" s="573"/>
      <c r="S36" s="109">
        <v>640</v>
      </c>
      <c r="T36" s="109"/>
      <c r="U36" s="568" t="s">
        <v>106</v>
      </c>
      <c r="V36" s="569"/>
      <c r="W36" s="569"/>
      <c r="X36" s="569"/>
      <c r="Y36" s="569"/>
      <c r="Z36" s="569"/>
      <c r="AA36" s="570"/>
    </row>
    <row r="37" spans="1:27" ht="12.75" customHeight="1">
      <c r="A37" s="591"/>
      <c r="B37" s="29" t="s">
        <v>110</v>
      </c>
      <c r="C37" s="30"/>
      <c r="D37" s="31"/>
      <c r="E37" s="109">
        <v>140</v>
      </c>
      <c r="F37" s="151"/>
      <c r="G37" s="658" t="s">
        <v>111</v>
      </c>
      <c r="H37" s="659"/>
      <c r="I37" s="659"/>
      <c r="J37" s="659"/>
      <c r="K37" s="659"/>
      <c r="L37" s="659"/>
      <c r="M37" s="660"/>
      <c r="N37" s="180"/>
      <c r="O37" s="591"/>
      <c r="P37" s="571" t="s">
        <v>942</v>
      </c>
      <c r="Q37" s="572"/>
      <c r="R37" s="573"/>
      <c r="S37" s="109">
        <v>410</v>
      </c>
      <c r="T37" s="152"/>
      <c r="U37" s="641" t="s">
        <v>108</v>
      </c>
      <c r="V37" s="642"/>
      <c r="W37" s="642"/>
      <c r="X37" s="642"/>
      <c r="Y37" s="642"/>
      <c r="Z37" s="642"/>
      <c r="AA37" s="643"/>
    </row>
    <row r="38" spans="1:27" ht="12.75" customHeight="1">
      <c r="A38" s="591"/>
      <c r="B38" s="29" t="s">
        <v>112</v>
      </c>
      <c r="C38" s="30"/>
      <c r="D38" s="31"/>
      <c r="E38" s="109">
        <v>630</v>
      </c>
      <c r="F38" s="113"/>
      <c r="G38" s="658" t="s">
        <v>113</v>
      </c>
      <c r="H38" s="659"/>
      <c r="I38" s="659"/>
      <c r="J38" s="659"/>
      <c r="K38" s="659"/>
      <c r="L38" s="659"/>
      <c r="M38" s="660"/>
      <c r="N38" s="180"/>
      <c r="O38" s="591"/>
      <c r="P38" s="571" t="s">
        <v>1400</v>
      </c>
      <c r="Q38" s="572"/>
      <c r="R38" s="573"/>
      <c r="S38" s="109">
        <v>370</v>
      </c>
      <c r="T38" s="152"/>
      <c r="U38" s="641" t="s">
        <v>1401</v>
      </c>
      <c r="V38" s="642"/>
      <c r="W38" s="642"/>
      <c r="X38" s="642"/>
      <c r="Y38" s="642"/>
      <c r="Z38" s="642"/>
      <c r="AA38" s="643"/>
    </row>
    <row r="39" spans="1:27" ht="12.75" customHeight="1">
      <c r="A39" s="591"/>
      <c r="B39" s="571" t="s">
        <v>114</v>
      </c>
      <c r="C39" s="572"/>
      <c r="D39" s="573"/>
      <c r="E39" s="109">
        <v>660</v>
      </c>
      <c r="F39" s="113"/>
      <c r="G39" s="633" t="s">
        <v>1402</v>
      </c>
      <c r="H39" s="634"/>
      <c r="I39" s="634"/>
      <c r="J39" s="634"/>
      <c r="K39" s="634"/>
      <c r="L39" s="634"/>
      <c r="M39" s="635"/>
      <c r="N39" s="180"/>
      <c r="O39" s="591"/>
      <c r="P39" s="571"/>
      <c r="Q39" s="572"/>
      <c r="R39" s="573"/>
      <c r="S39" s="110"/>
      <c r="T39" s="110"/>
      <c r="U39" s="578"/>
      <c r="V39" s="579"/>
      <c r="W39" s="579"/>
      <c r="X39" s="579"/>
      <c r="Y39" s="579"/>
      <c r="Z39" s="579"/>
      <c r="AA39" s="580"/>
    </row>
    <row r="40" spans="1:27" ht="12.75" customHeight="1">
      <c r="A40" s="591"/>
      <c r="B40" s="571" t="s">
        <v>1404</v>
      </c>
      <c r="C40" s="572"/>
      <c r="D40" s="573"/>
      <c r="E40" s="109">
        <v>1310</v>
      </c>
      <c r="F40" s="113"/>
      <c r="G40" s="633" t="s">
        <v>1405</v>
      </c>
      <c r="H40" s="634"/>
      <c r="I40" s="634"/>
      <c r="J40" s="634"/>
      <c r="K40" s="634"/>
      <c r="L40" s="634"/>
      <c r="M40" s="635"/>
      <c r="N40" s="180"/>
      <c r="O40" s="592"/>
      <c r="P40" s="577" t="s">
        <v>32</v>
      </c>
      <c r="Q40" s="453"/>
      <c r="R40" s="644"/>
      <c r="S40" s="123">
        <f>SUM(S28:S39)</f>
        <v>4850</v>
      </c>
      <c r="T40" s="123">
        <f>SUM(T28:T39)</f>
        <v>0</v>
      </c>
      <c r="U40" s="636"/>
      <c r="V40" s="636"/>
      <c r="W40" s="636"/>
      <c r="X40" s="636"/>
      <c r="Y40" s="636"/>
      <c r="Z40" s="636"/>
      <c r="AA40" s="637"/>
    </row>
    <row r="41" spans="1:27" ht="12.75" customHeight="1">
      <c r="A41" s="591"/>
      <c r="B41" s="571"/>
      <c r="C41" s="572"/>
      <c r="D41" s="573"/>
      <c r="E41" s="113"/>
      <c r="F41" s="113"/>
      <c r="G41" s="633"/>
      <c r="H41" s="634"/>
      <c r="I41" s="634"/>
      <c r="J41" s="634"/>
      <c r="K41" s="634"/>
      <c r="L41" s="634"/>
      <c r="M41" s="635"/>
      <c r="N41" s="180"/>
      <c r="O41" s="590" t="s">
        <v>1750</v>
      </c>
      <c r="P41" s="571" t="s">
        <v>1403</v>
      </c>
      <c r="Q41" s="572"/>
      <c r="R41" s="573"/>
      <c r="S41" s="122">
        <v>430</v>
      </c>
      <c r="T41" s="122"/>
      <c r="U41" s="574" t="s">
        <v>115</v>
      </c>
      <c r="V41" s="575"/>
      <c r="W41" s="575"/>
      <c r="X41" s="575"/>
      <c r="Y41" s="575"/>
      <c r="Z41" s="575"/>
      <c r="AA41" s="576"/>
    </row>
    <row r="42" spans="1:27" ht="12.75" customHeight="1">
      <c r="A42" s="591"/>
      <c r="B42" s="571"/>
      <c r="C42" s="572"/>
      <c r="D42" s="573"/>
      <c r="E42" s="113"/>
      <c r="F42" s="113"/>
      <c r="G42" s="633"/>
      <c r="H42" s="634"/>
      <c r="I42" s="634"/>
      <c r="J42" s="634"/>
      <c r="K42" s="634"/>
      <c r="L42" s="634"/>
      <c r="M42" s="635"/>
      <c r="N42" s="180"/>
      <c r="O42" s="591"/>
      <c r="P42" s="571" t="s">
        <v>1406</v>
      </c>
      <c r="Q42" s="572"/>
      <c r="R42" s="573"/>
      <c r="S42" s="109">
        <v>240</v>
      </c>
      <c r="T42" s="109"/>
      <c r="U42" s="568" t="s">
        <v>116</v>
      </c>
      <c r="V42" s="569"/>
      <c r="W42" s="569"/>
      <c r="X42" s="569"/>
      <c r="Y42" s="569"/>
      <c r="Z42" s="569"/>
      <c r="AA42" s="570"/>
    </row>
    <row r="43" spans="1:27" ht="12.75" customHeight="1">
      <c r="A43" s="591"/>
      <c r="B43" s="571"/>
      <c r="C43" s="572"/>
      <c r="D43" s="573"/>
      <c r="E43" s="114"/>
      <c r="F43" s="114"/>
      <c r="G43" s="664"/>
      <c r="H43" s="665"/>
      <c r="I43" s="665"/>
      <c r="J43" s="665"/>
      <c r="K43" s="665"/>
      <c r="L43" s="665"/>
      <c r="M43" s="666"/>
      <c r="N43" s="180"/>
      <c r="O43" s="591"/>
      <c r="P43" s="571" t="s">
        <v>1407</v>
      </c>
      <c r="Q43" s="572"/>
      <c r="R43" s="573"/>
      <c r="S43" s="109">
        <v>520</v>
      </c>
      <c r="T43" s="109"/>
      <c r="U43" s="568" t="s">
        <v>117</v>
      </c>
      <c r="V43" s="569"/>
      <c r="W43" s="569"/>
      <c r="X43" s="569"/>
      <c r="Y43" s="569"/>
      <c r="Z43" s="569"/>
      <c r="AA43" s="570"/>
    </row>
    <row r="44" spans="1:27" ht="12.75" customHeight="1">
      <c r="A44" s="592"/>
      <c r="B44" s="577" t="s">
        <v>32</v>
      </c>
      <c r="C44" s="453"/>
      <c r="D44" s="644"/>
      <c r="E44" s="123">
        <f>SUM(E30:E43)</f>
        <v>5850</v>
      </c>
      <c r="F44" s="123">
        <f>SUM(F30:F43)</f>
        <v>0</v>
      </c>
      <c r="G44" s="636"/>
      <c r="H44" s="636"/>
      <c r="I44" s="636"/>
      <c r="J44" s="636"/>
      <c r="K44" s="636"/>
      <c r="L44" s="636"/>
      <c r="M44" s="637"/>
      <c r="N44" s="180"/>
      <c r="O44" s="591"/>
      <c r="P44" s="571" t="s">
        <v>118</v>
      </c>
      <c r="Q44" s="572"/>
      <c r="R44" s="573"/>
      <c r="S44" s="109">
        <v>370</v>
      </c>
      <c r="T44" s="109"/>
      <c r="U44" s="568" t="s">
        <v>119</v>
      </c>
      <c r="V44" s="569"/>
      <c r="W44" s="569"/>
      <c r="X44" s="569"/>
      <c r="Y44" s="569"/>
      <c r="Z44" s="569"/>
      <c r="AA44" s="570"/>
    </row>
    <row r="45" spans="1:27" ht="12.75" customHeight="1">
      <c r="A45" s="590" t="s">
        <v>120</v>
      </c>
      <c r="B45" s="571" t="s">
        <v>121</v>
      </c>
      <c r="C45" s="572"/>
      <c r="D45" s="573"/>
      <c r="E45" s="122">
        <v>220</v>
      </c>
      <c r="F45" s="150"/>
      <c r="G45" s="630" t="s">
        <v>1408</v>
      </c>
      <c r="H45" s="631"/>
      <c r="I45" s="631"/>
      <c r="J45" s="631"/>
      <c r="K45" s="631"/>
      <c r="L45" s="631"/>
      <c r="M45" s="632"/>
      <c r="N45" s="180"/>
      <c r="O45" s="591"/>
      <c r="P45" s="571" t="s">
        <v>122</v>
      </c>
      <c r="Q45" s="572"/>
      <c r="R45" s="573"/>
      <c r="S45" s="109">
        <v>650</v>
      </c>
      <c r="T45" s="109"/>
      <c r="U45" s="568" t="s">
        <v>123</v>
      </c>
      <c r="V45" s="569"/>
      <c r="W45" s="569"/>
      <c r="X45" s="569"/>
      <c r="Y45" s="569"/>
      <c r="Z45" s="569"/>
      <c r="AA45" s="570"/>
    </row>
    <row r="46" spans="1:27" ht="12.75" customHeight="1">
      <c r="A46" s="591"/>
      <c r="B46" s="571" t="s">
        <v>124</v>
      </c>
      <c r="C46" s="572"/>
      <c r="D46" s="573"/>
      <c r="E46" s="109">
        <v>310</v>
      </c>
      <c r="F46" s="113"/>
      <c r="G46" s="633" t="s">
        <v>1409</v>
      </c>
      <c r="H46" s="634"/>
      <c r="I46" s="634"/>
      <c r="J46" s="634"/>
      <c r="K46" s="634"/>
      <c r="L46" s="634"/>
      <c r="M46" s="635"/>
      <c r="N46" s="180"/>
      <c r="O46" s="591"/>
      <c r="P46" s="571" t="s">
        <v>125</v>
      </c>
      <c r="Q46" s="572"/>
      <c r="R46" s="573"/>
      <c r="S46" s="109">
        <v>790</v>
      </c>
      <c r="T46" s="109"/>
      <c r="U46" s="568" t="s">
        <v>126</v>
      </c>
      <c r="V46" s="569"/>
      <c r="W46" s="569"/>
      <c r="X46" s="569"/>
      <c r="Y46" s="569"/>
      <c r="Z46" s="569"/>
      <c r="AA46" s="570"/>
    </row>
    <row r="47" spans="1:27" ht="12.75" customHeight="1">
      <c r="A47" s="591"/>
      <c r="B47" s="571" t="s">
        <v>127</v>
      </c>
      <c r="C47" s="572"/>
      <c r="D47" s="573"/>
      <c r="E47" s="109">
        <v>220</v>
      </c>
      <c r="F47" s="113"/>
      <c r="G47" s="633" t="s">
        <v>1410</v>
      </c>
      <c r="H47" s="634"/>
      <c r="I47" s="634"/>
      <c r="J47" s="634"/>
      <c r="K47" s="634"/>
      <c r="L47" s="634"/>
      <c r="M47" s="635"/>
      <c r="N47" s="180"/>
      <c r="O47" s="591"/>
      <c r="P47" s="571" t="s">
        <v>128</v>
      </c>
      <c r="Q47" s="572"/>
      <c r="R47" s="573"/>
      <c r="S47" s="109">
        <v>460</v>
      </c>
      <c r="T47" s="109"/>
      <c r="U47" s="568" t="s">
        <v>129</v>
      </c>
      <c r="V47" s="569"/>
      <c r="W47" s="569"/>
      <c r="X47" s="569"/>
      <c r="Y47" s="569"/>
      <c r="Z47" s="569"/>
      <c r="AA47" s="570"/>
    </row>
    <row r="48" spans="1:27" ht="12.75" customHeight="1">
      <c r="A48" s="591"/>
      <c r="B48" s="571" t="s">
        <v>130</v>
      </c>
      <c r="C48" s="572"/>
      <c r="D48" s="573"/>
      <c r="E48" s="109">
        <v>330</v>
      </c>
      <c r="F48" s="113"/>
      <c r="G48" s="633" t="s">
        <v>1411</v>
      </c>
      <c r="H48" s="634"/>
      <c r="I48" s="634"/>
      <c r="J48" s="634"/>
      <c r="K48" s="634"/>
      <c r="L48" s="634"/>
      <c r="M48" s="635"/>
      <c r="N48" s="180"/>
      <c r="O48" s="591"/>
      <c r="P48" s="571" t="s">
        <v>131</v>
      </c>
      <c r="Q48" s="572"/>
      <c r="R48" s="573"/>
      <c r="S48" s="109">
        <v>320</v>
      </c>
      <c r="T48" s="109"/>
      <c r="U48" s="568" t="s">
        <v>132</v>
      </c>
      <c r="V48" s="569"/>
      <c r="W48" s="569"/>
      <c r="X48" s="569"/>
      <c r="Y48" s="569"/>
      <c r="Z48" s="569"/>
      <c r="AA48" s="570"/>
    </row>
    <row r="49" spans="1:27" ht="12.75" customHeight="1">
      <c r="A49" s="591"/>
      <c r="B49" s="571" t="s">
        <v>133</v>
      </c>
      <c r="C49" s="572"/>
      <c r="D49" s="573"/>
      <c r="E49" s="109">
        <v>450</v>
      </c>
      <c r="F49" s="113"/>
      <c r="G49" s="633" t="s">
        <v>134</v>
      </c>
      <c r="H49" s="634"/>
      <c r="I49" s="634"/>
      <c r="J49" s="634"/>
      <c r="K49" s="634"/>
      <c r="L49" s="634"/>
      <c r="M49" s="635"/>
      <c r="N49" s="180"/>
      <c r="O49" s="591"/>
      <c r="P49" s="571" t="s">
        <v>135</v>
      </c>
      <c r="Q49" s="572"/>
      <c r="R49" s="573"/>
      <c r="S49" s="109">
        <v>860</v>
      </c>
      <c r="T49" s="109"/>
      <c r="U49" s="568" t="s">
        <v>136</v>
      </c>
      <c r="V49" s="569"/>
      <c r="W49" s="569"/>
      <c r="X49" s="569"/>
      <c r="Y49" s="569"/>
      <c r="Z49" s="569"/>
      <c r="AA49" s="570"/>
    </row>
    <row r="50" spans="1:27" ht="12.75" customHeight="1">
      <c r="A50" s="591"/>
      <c r="B50" s="571" t="s">
        <v>137</v>
      </c>
      <c r="C50" s="572"/>
      <c r="D50" s="573"/>
      <c r="E50" s="109">
        <v>480</v>
      </c>
      <c r="F50" s="113"/>
      <c r="G50" s="633" t="s">
        <v>138</v>
      </c>
      <c r="H50" s="634"/>
      <c r="I50" s="634"/>
      <c r="J50" s="634"/>
      <c r="K50" s="634"/>
      <c r="L50" s="634"/>
      <c r="M50" s="635"/>
      <c r="N50" s="180"/>
      <c r="O50" s="591"/>
      <c r="P50" s="571"/>
      <c r="Q50" s="572"/>
      <c r="R50" s="573"/>
      <c r="S50" s="110"/>
      <c r="T50" s="110"/>
      <c r="U50" s="578" t="s">
        <v>139</v>
      </c>
      <c r="V50" s="579"/>
      <c r="W50" s="579"/>
      <c r="X50" s="579"/>
      <c r="Y50" s="579"/>
      <c r="Z50" s="579"/>
      <c r="AA50" s="580"/>
    </row>
    <row r="51" spans="1:27" ht="12.75" customHeight="1">
      <c r="A51" s="591"/>
      <c r="B51" s="571" t="s">
        <v>140</v>
      </c>
      <c r="C51" s="572"/>
      <c r="D51" s="573"/>
      <c r="E51" s="109">
        <v>510</v>
      </c>
      <c r="F51" s="113"/>
      <c r="G51" s="633" t="s">
        <v>1412</v>
      </c>
      <c r="H51" s="634"/>
      <c r="I51" s="634"/>
      <c r="J51" s="634"/>
      <c r="K51" s="634"/>
      <c r="L51" s="634"/>
      <c r="M51" s="635"/>
      <c r="N51" s="180"/>
      <c r="O51" s="592"/>
      <c r="P51" s="577" t="s">
        <v>32</v>
      </c>
      <c r="Q51" s="453"/>
      <c r="R51" s="454"/>
      <c r="S51" s="123">
        <f>SUM(S41:S50)</f>
        <v>4640</v>
      </c>
      <c r="T51" s="123">
        <f>SUM(T41:T50)</f>
        <v>0</v>
      </c>
      <c r="U51" s="636"/>
      <c r="V51" s="636"/>
      <c r="W51" s="636"/>
      <c r="X51" s="636"/>
      <c r="Y51" s="636"/>
      <c r="Z51" s="636"/>
      <c r="AA51" s="637"/>
    </row>
    <row r="52" spans="1:27" ht="12.75" customHeight="1">
      <c r="A52" s="591"/>
      <c r="B52" s="571" t="s">
        <v>1413</v>
      </c>
      <c r="C52" s="572"/>
      <c r="D52" s="573"/>
      <c r="E52" s="109">
        <v>370</v>
      </c>
      <c r="F52" s="113"/>
      <c r="G52" s="633" t="s">
        <v>1414</v>
      </c>
      <c r="H52" s="634"/>
      <c r="I52" s="634"/>
      <c r="J52" s="634"/>
      <c r="K52" s="634"/>
      <c r="L52" s="634"/>
      <c r="M52" s="635"/>
      <c r="N52" s="180"/>
      <c r="O52" s="590" t="s">
        <v>1751</v>
      </c>
      <c r="P52" s="677" t="s">
        <v>1415</v>
      </c>
      <c r="Q52" s="678"/>
      <c r="R52" s="679"/>
      <c r="S52" s="122">
        <v>470</v>
      </c>
      <c r="T52" s="122"/>
      <c r="U52" s="630" t="s">
        <v>141</v>
      </c>
      <c r="V52" s="631"/>
      <c r="W52" s="631"/>
      <c r="X52" s="631"/>
      <c r="Y52" s="631"/>
      <c r="Z52" s="631"/>
      <c r="AA52" s="632"/>
    </row>
    <row r="53" spans="1:27" ht="12.75" customHeight="1">
      <c r="A53" s="591"/>
      <c r="B53" s="571"/>
      <c r="C53" s="572"/>
      <c r="D53" s="573"/>
      <c r="E53" s="114"/>
      <c r="F53" s="114"/>
      <c r="G53" s="664"/>
      <c r="H53" s="665"/>
      <c r="I53" s="665"/>
      <c r="J53" s="665"/>
      <c r="K53" s="665"/>
      <c r="L53" s="665"/>
      <c r="M53" s="666"/>
      <c r="N53" s="180"/>
      <c r="O53" s="591"/>
      <c r="P53" s="648" t="s">
        <v>1416</v>
      </c>
      <c r="Q53" s="649"/>
      <c r="R53" s="650"/>
      <c r="S53" s="109">
        <v>450</v>
      </c>
      <c r="T53" s="130"/>
      <c r="U53" s="633" t="s">
        <v>1417</v>
      </c>
      <c r="V53" s="634"/>
      <c r="W53" s="634"/>
      <c r="X53" s="634"/>
      <c r="Y53" s="634"/>
      <c r="Z53" s="634"/>
      <c r="AA53" s="635"/>
    </row>
    <row r="54" spans="1:27" ht="12.75" customHeight="1">
      <c r="A54" s="592"/>
      <c r="B54" s="577" t="s">
        <v>32</v>
      </c>
      <c r="C54" s="453"/>
      <c r="D54" s="644"/>
      <c r="E54" s="123">
        <f>SUM(E45:E53)</f>
        <v>2890</v>
      </c>
      <c r="F54" s="123">
        <f>SUM(F45:F53)</f>
        <v>0</v>
      </c>
      <c r="G54" s="680"/>
      <c r="H54" s="680"/>
      <c r="I54" s="680"/>
      <c r="J54" s="680"/>
      <c r="K54" s="680"/>
      <c r="L54" s="680"/>
      <c r="M54" s="681"/>
      <c r="N54" s="180"/>
      <c r="O54" s="591"/>
      <c r="P54" s="648" t="s">
        <v>1418</v>
      </c>
      <c r="Q54" s="649"/>
      <c r="R54" s="650"/>
      <c r="S54" s="109">
        <v>410</v>
      </c>
      <c r="T54" s="130"/>
      <c r="U54" s="633" t="s">
        <v>1419</v>
      </c>
      <c r="V54" s="634"/>
      <c r="W54" s="634"/>
      <c r="X54" s="634"/>
      <c r="Y54" s="634"/>
      <c r="Z54" s="634"/>
      <c r="AA54" s="635"/>
    </row>
    <row r="55" spans="1:27" ht="12.75" customHeight="1">
      <c r="A55" s="590" t="s">
        <v>1420</v>
      </c>
      <c r="B55" s="596" t="s">
        <v>1421</v>
      </c>
      <c r="C55" s="597"/>
      <c r="D55" s="598"/>
      <c r="E55" s="122">
        <v>180</v>
      </c>
      <c r="F55" s="150"/>
      <c r="G55" s="630" t="s">
        <v>1422</v>
      </c>
      <c r="H55" s="631"/>
      <c r="I55" s="631"/>
      <c r="J55" s="631"/>
      <c r="K55" s="631"/>
      <c r="L55" s="631"/>
      <c r="M55" s="632"/>
      <c r="N55" s="180"/>
      <c r="O55" s="591"/>
      <c r="P55" s="648" t="s">
        <v>142</v>
      </c>
      <c r="Q55" s="649"/>
      <c r="R55" s="650"/>
      <c r="S55" s="109">
        <v>420</v>
      </c>
      <c r="T55" s="130"/>
      <c r="U55" s="633" t="s">
        <v>1423</v>
      </c>
      <c r="V55" s="634"/>
      <c r="W55" s="634"/>
      <c r="X55" s="634"/>
      <c r="Y55" s="634"/>
      <c r="Z55" s="634"/>
      <c r="AA55" s="635"/>
    </row>
    <row r="56" spans="1:27" ht="12.75" customHeight="1">
      <c r="A56" s="591"/>
      <c r="B56" s="670" t="s">
        <v>1424</v>
      </c>
      <c r="C56" s="671"/>
      <c r="D56" s="672"/>
      <c r="E56" s="109">
        <v>260</v>
      </c>
      <c r="F56" s="113"/>
      <c r="G56" s="633" t="s">
        <v>143</v>
      </c>
      <c r="H56" s="634"/>
      <c r="I56" s="634"/>
      <c r="J56" s="634"/>
      <c r="K56" s="634"/>
      <c r="L56" s="634"/>
      <c r="M56" s="635"/>
      <c r="N56" s="180"/>
      <c r="O56" s="591"/>
      <c r="P56" s="648" t="s">
        <v>144</v>
      </c>
      <c r="Q56" s="649"/>
      <c r="R56" s="650"/>
      <c r="S56" s="109">
        <v>570</v>
      </c>
      <c r="T56" s="130"/>
      <c r="U56" s="633" t="s">
        <v>1425</v>
      </c>
      <c r="V56" s="634"/>
      <c r="W56" s="634"/>
      <c r="X56" s="634"/>
      <c r="Y56" s="634"/>
      <c r="Z56" s="634"/>
      <c r="AA56" s="635"/>
    </row>
    <row r="57" spans="1:27" ht="12.75" customHeight="1">
      <c r="A57" s="591"/>
      <c r="B57" s="571" t="s">
        <v>1426</v>
      </c>
      <c r="C57" s="572"/>
      <c r="D57" s="573"/>
      <c r="E57" s="109">
        <v>390</v>
      </c>
      <c r="F57" s="113"/>
      <c r="G57" s="633" t="s">
        <v>1427</v>
      </c>
      <c r="H57" s="634"/>
      <c r="I57" s="634"/>
      <c r="J57" s="634"/>
      <c r="K57" s="634"/>
      <c r="L57" s="634"/>
      <c r="M57" s="635"/>
      <c r="N57" s="180"/>
      <c r="O57" s="591"/>
      <c r="P57" s="648" t="s">
        <v>145</v>
      </c>
      <c r="Q57" s="649"/>
      <c r="R57" s="650"/>
      <c r="S57" s="109">
        <v>430</v>
      </c>
      <c r="T57" s="130"/>
      <c r="U57" s="633" t="s">
        <v>1428</v>
      </c>
      <c r="V57" s="634"/>
      <c r="W57" s="634"/>
      <c r="X57" s="634"/>
      <c r="Y57" s="634"/>
      <c r="Z57" s="634"/>
      <c r="AA57" s="635"/>
    </row>
    <row r="58" spans="1:27" ht="12.75" customHeight="1">
      <c r="A58" s="591"/>
      <c r="B58" s="571" t="s">
        <v>1429</v>
      </c>
      <c r="C58" s="572"/>
      <c r="D58" s="573"/>
      <c r="E58" s="109">
        <v>440</v>
      </c>
      <c r="F58" s="113"/>
      <c r="G58" s="633" t="s">
        <v>1430</v>
      </c>
      <c r="H58" s="634"/>
      <c r="I58" s="634"/>
      <c r="J58" s="634"/>
      <c r="K58" s="634"/>
      <c r="L58" s="634"/>
      <c r="M58" s="635"/>
      <c r="N58" s="180"/>
      <c r="O58" s="591"/>
      <c r="P58" s="648" t="s">
        <v>1431</v>
      </c>
      <c r="Q58" s="649"/>
      <c r="R58" s="650"/>
      <c r="S58" s="109">
        <v>570</v>
      </c>
      <c r="T58" s="130"/>
      <c r="U58" s="633" t="s">
        <v>1432</v>
      </c>
      <c r="V58" s="634"/>
      <c r="W58" s="634"/>
      <c r="X58" s="634"/>
      <c r="Y58" s="634"/>
      <c r="Z58" s="634"/>
      <c r="AA58" s="635"/>
    </row>
    <row r="59" spans="1:27" ht="12.75" customHeight="1">
      <c r="A59" s="591"/>
      <c r="B59" s="571" t="s">
        <v>146</v>
      </c>
      <c r="C59" s="572"/>
      <c r="D59" s="573"/>
      <c r="E59" s="109">
        <v>490</v>
      </c>
      <c r="F59" s="113"/>
      <c r="G59" s="633" t="s">
        <v>1433</v>
      </c>
      <c r="H59" s="634"/>
      <c r="I59" s="634"/>
      <c r="J59" s="634"/>
      <c r="K59" s="634"/>
      <c r="L59" s="634"/>
      <c r="M59" s="635"/>
      <c r="N59" s="180"/>
      <c r="O59" s="591"/>
      <c r="P59" s="648"/>
      <c r="Q59" s="649"/>
      <c r="R59" s="650"/>
      <c r="S59" s="110"/>
      <c r="T59" s="110"/>
      <c r="U59" s="638"/>
      <c r="V59" s="639"/>
      <c r="W59" s="639"/>
      <c r="X59" s="639"/>
      <c r="Y59" s="639"/>
      <c r="Z59" s="639"/>
      <c r="AA59" s="640"/>
    </row>
    <row r="60" spans="1:27" ht="12.75" customHeight="1">
      <c r="A60" s="591"/>
      <c r="B60" s="571" t="s">
        <v>147</v>
      </c>
      <c r="C60" s="572"/>
      <c r="D60" s="573"/>
      <c r="E60" s="109">
        <v>350</v>
      </c>
      <c r="F60" s="113"/>
      <c r="G60" s="633" t="s">
        <v>1434</v>
      </c>
      <c r="H60" s="634"/>
      <c r="I60" s="634"/>
      <c r="J60" s="634"/>
      <c r="K60" s="634"/>
      <c r="L60" s="634"/>
      <c r="M60" s="635"/>
      <c r="N60" s="180"/>
      <c r="O60" s="592"/>
      <c r="P60" s="577" t="s">
        <v>32</v>
      </c>
      <c r="Q60" s="453"/>
      <c r="R60" s="454"/>
      <c r="S60" s="123">
        <f>SUM(S52:S59)</f>
        <v>3320</v>
      </c>
      <c r="T60" s="123">
        <f>SUM(T52:T59)</f>
        <v>0</v>
      </c>
      <c r="U60" s="636"/>
      <c r="V60" s="636"/>
      <c r="W60" s="636"/>
      <c r="X60" s="636"/>
      <c r="Y60" s="636"/>
      <c r="Z60" s="636"/>
      <c r="AA60" s="637"/>
    </row>
    <row r="61" spans="1:20" ht="12.75" customHeight="1">
      <c r="A61" s="591"/>
      <c r="B61" s="571" t="s">
        <v>148</v>
      </c>
      <c r="C61" s="572"/>
      <c r="D61" s="573"/>
      <c r="E61" s="109">
        <v>350</v>
      </c>
      <c r="F61" s="113"/>
      <c r="G61" s="633" t="s">
        <v>1435</v>
      </c>
      <c r="H61" s="634"/>
      <c r="I61" s="634"/>
      <c r="J61" s="634"/>
      <c r="K61" s="634"/>
      <c r="L61" s="634"/>
      <c r="M61" s="635"/>
      <c r="N61" s="180"/>
      <c r="T61" s="71"/>
    </row>
    <row r="62" spans="1:27" ht="12.75" customHeight="1">
      <c r="A62" s="591"/>
      <c r="B62" s="571" t="s">
        <v>149</v>
      </c>
      <c r="C62" s="572"/>
      <c r="D62" s="573"/>
      <c r="E62" s="109">
        <v>310</v>
      </c>
      <c r="F62" s="113"/>
      <c r="G62" s="633" t="s">
        <v>1436</v>
      </c>
      <c r="H62" s="634"/>
      <c r="I62" s="634"/>
      <c r="J62" s="634"/>
      <c r="K62" s="634"/>
      <c r="L62" s="634"/>
      <c r="M62" s="635"/>
      <c r="N62" s="180"/>
      <c r="O62" s="645" t="s">
        <v>150</v>
      </c>
      <c r="P62" s="646"/>
      <c r="Q62" s="646"/>
      <c r="R62" s="647"/>
      <c r="S62" s="134">
        <f>SUM(E17,E29,E44,E54,E65,S16,S27,S40,S51,S60)</f>
        <v>43290</v>
      </c>
      <c r="T62" s="153">
        <f>SUM(F17,F29,F44,F54,F65,T16,T27,T40,T51,T60)</f>
        <v>0</v>
      </c>
      <c r="U62" s="25"/>
      <c r="V62" s="25"/>
      <c r="W62" s="25"/>
      <c r="X62" s="25"/>
      <c r="Y62" s="25"/>
      <c r="Z62" s="25"/>
      <c r="AA62" s="25"/>
    </row>
    <row r="63" spans="1:27" ht="12.75" customHeight="1">
      <c r="A63" s="591"/>
      <c r="B63" s="571" t="s">
        <v>151</v>
      </c>
      <c r="C63" s="572"/>
      <c r="D63" s="573"/>
      <c r="E63" s="109">
        <v>350</v>
      </c>
      <c r="F63" s="113"/>
      <c r="G63" s="633" t="s">
        <v>1437</v>
      </c>
      <c r="H63" s="634"/>
      <c r="I63" s="634"/>
      <c r="J63" s="634"/>
      <c r="K63" s="634"/>
      <c r="L63" s="634"/>
      <c r="M63" s="635"/>
      <c r="N63" s="180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2.75" customHeight="1">
      <c r="A64" s="591"/>
      <c r="B64" s="661"/>
      <c r="C64" s="662"/>
      <c r="D64" s="663"/>
      <c r="E64" s="114"/>
      <c r="F64" s="114"/>
      <c r="G64" s="664"/>
      <c r="H64" s="665"/>
      <c r="I64" s="665"/>
      <c r="J64" s="665"/>
      <c r="K64" s="665"/>
      <c r="L64" s="665"/>
      <c r="M64" s="666"/>
      <c r="N64" s="180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 customHeight="1">
      <c r="A65" s="592"/>
      <c r="B65" s="577" t="s">
        <v>32</v>
      </c>
      <c r="C65" s="453"/>
      <c r="D65" s="644"/>
      <c r="E65" s="123">
        <f>SUM(E55:E64)</f>
        <v>3120</v>
      </c>
      <c r="F65" s="123">
        <f>SUM(F55:F64)</f>
        <v>0</v>
      </c>
      <c r="G65" s="587"/>
      <c r="H65" s="588"/>
      <c r="I65" s="588"/>
      <c r="J65" s="588"/>
      <c r="K65" s="588"/>
      <c r="L65" s="588"/>
      <c r="M65" s="589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2.75" customHeight="1">
      <c r="A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2.75" customHeight="1">
      <c r="A67" s="629" t="s">
        <v>949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</row>
    <row r="68" spans="2:27" ht="12.7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5:27" ht="12.75" customHeight="1"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ht="12.75" customHeight="1">
      <c r="A70" s="52"/>
    </row>
    <row r="71" spans="15:27" ht="12.75" customHeight="1"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2:27" ht="12.7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</sheetData>
  <sheetProtection/>
  <mergeCells count="258">
    <mergeCell ref="X1:AA1"/>
    <mergeCell ref="D1:W1"/>
    <mergeCell ref="U44:AA44"/>
    <mergeCell ref="U46:AA46"/>
    <mergeCell ref="U42:AA42"/>
    <mergeCell ref="U45:AA45"/>
    <mergeCell ref="P41:R41"/>
    <mergeCell ref="P42:R42"/>
    <mergeCell ref="O41:O51"/>
    <mergeCell ref="G43:M43"/>
    <mergeCell ref="G45:M45"/>
    <mergeCell ref="G47:M47"/>
    <mergeCell ref="G46:M46"/>
    <mergeCell ref="P44:R44"/>
    <mergeCell ref="G52:M52"/>
    <mergeCell ref="G57:M57"/>
    <mergeCell ref="G54:M54"/>
    <mergeCell ref="G53:M53"/>
    <mergeCell ref="G61:M61"/>
    <mergeCell ref="P46:R46"/>
    <mergeCell ref="P57:R57"/>
    <mergeCell ref="P59:R59"/>
    <mergeCell ref="P60:R60"/>
    <mergeCell ref="P51:R51"/>
    <mergeCell ref="P56:R56"/>
    <mergeCell ref="P52:R52"/>
    <mergeCell ref="P54:R54"/>
    <mergeCell ref="P49:R49"/>
    <mergeCell ref="G40:M40"/>
    <mergeCell ref="G42:M42"/>
    <mergeCell ref="G41:M41"/>
    <mergeCell ref="G63:M63"/>
    <mergeCell ref="G56:M56"/>
    <mergeCell ref="G50:M50"/>
    <mergeCell ref="G48:M48"/>
    <mergeCell ref="G44:M44"/>
    <mergeCell ref="G51:M51"/>
    <mergeCell ref="G59:M59"/>
    <mergeCell ref="G64:M64"/>
    <mergeCell ref="A18:A29"/>
    <mergeCell ref="B22:D22"/>
    <mergeCell ref="B21:D21"/>
    <mergeCell ref="B18:D18"/>
    <mergeCell ref="B20:D20"/>
    <mergeCell ref="G62:M62"/>
    <mergeCell ref="A45:A54"/>
    <mergeCell ref="B52:D52"/>
    <mergeCell ref="B34:D34"/>
    <mergeCell ref="G65:M65"/>
    <mergeCell ref="G49:M49"/>
    <mergeCell ref="G58:M58"/>
    <mergeCell ref="G55:M55"/>
    <mergeCell ref="A67:AA67"/>
    <mergeCell ref="B63:D63"/>
    <mergeCell ref="A55:A65"/>
    <mergeCell ref="G60:M60"/>
    <mergeCell ref="B57:D57"/>
    <mergeCell ref="B56:D56"/>
    <mergeCell ref="B51:D51"/>
    <mergeCell ref="A30:A44"/>
    <mergeCell ref="B36:D36"/>
    <mergeCell ref="B35:D35"/>
    <mergeCell ref="B30:D30"/>
    <mergeCell ref="B32:D32"/>
    <mergeCell ref="B48:D48"/>
    <mergeCell ref="B39:D39"/>
    <mergeCell ref="B25:D25"/>
    <mergeCell ref="B23:D23"/>
    <mergeCell ref="B31:D31"/>
    <mergeCell ref="B33:D33"/>
    <mergeCell ref="B26:D26"/>
    <mergeCell ref="B28:D28"/>
    <mergeCell ref="B27:D27"/>
    <mergeCell ref="B29:D29"/>
    <mergeCell ref="P10:R10"/>
    <mergeCell ref="G6:M6"/>
    <mergeCell ref="B24:D24"/>
    <mergeCell ref="B19:D19"/>
    <mergeCell ref="B16:D16"/>
    <mergeCell ref="G13:M13"/>
    <mergeCell ref="B13:D13"/>
    <mergeCell ref="O6:O16"/>
    <mergeCell ref="G10:M10"/>
    <mergeCell ref="G11:M11"/>
    <mergeCell ref="G7:M7"/>
    <mergeCell ref="B8:D8"/>
    <mergeCell ref="B9:D9"/>
    <mergeCell ref="B10:D10"/>
    <mergeCell ref="G9:M9"/>
    <mergeCell ref="G8:M8"/>
    <mergeCell ref="G16:M16"/>
    <mergeCell ref="B12:D12"/>
    <mergeCell ref="B17:D17"/>
    <mergeCell ref="B15:D15"/>
    <mergeCell ref="B11:D11"/>
    <mergeCell ref="G15:M15"/>
    <mergeCell ref="G12:M12"/>
    <mergeCell ref="G14:M14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B59:D59"/>
    <mergeCell ref="B49:D49"/>
    <mergeCell ref="B65:D65"/>
    <mergeCell ref="B64:D64"/>
    <mergeCell ref="B62:D62"/>
    <mergeCell ref="B60:D60"/>
    <mergeCell ref="B61:D61"/>
    <mergeCell ref="B54:D54"/>
    <mergeCell ref="B55:D55"/>
    <mergeCell ref="B58:D58"/>
    <mergeCell ref="B53:D53"/>
    <mergeCell ref="B45:D45"/>
    <mergeCell ref="B46:D46"/>
    <mergeCell ref="B47:D47"/>
    <mergeCell ref="B50:D50"/>
    <mergeCell ref="B40:D40"/>
    <mergeCell ref="B41:D41"/>
    <mergeCell ref="B44:D44"/>
    <mergeCell ref="B42:D42"/>
    <mergeCell ref="B43:D43"/>
    <mergeCell ref="G39:M39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G32:M32"/>
    <mergeCell ref="P30:R30"/>
    <mergeCell ref="P24:R24"/>
    <mergeCell ref="G26:M26"/>
    <mergeCell ref="O17:O27"/>
    <mergeCell ref="G23:M23"/>
    <mergeCell ref="G25:M25"/>
    <mergeCell ref="G17:M17"/>
    <mergeCell ref="G19:M19"/>
    <mergeCell ref="G27:M2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J2:M2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X4:Z4"/>
    <mergeCell ref="U2:AA2"/>
    <mergeCell ref="U3:Z3"/>
    <mergeCell ref="U4:V4"/>
    <mergeCell ref="P2:Q2"/>
    <mergeCell ref="P6:R6"/>
    <mergeCell ref="P5:R5"/>
    <mergeCell ref="U7:AA7"/>
    <mergeCell ref="P53:R53"/>
    <mergeCell ref="D3:S3"/>
    <mergeCell ref="F2:G2"/>
    <mergeCell ref="U5:AA5"/>
    <mergeCell ref="P50:R50"/>
    <mergeCell ref="P43:R43"/>
    <mergeCell ref="P47:R47"/>
    <mergeCell ref="P45:R45"/>
    <mergeCell ref="P48:R48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P40:R40"/>
    <mergeCell ref="P37:R37"/>
    <mergeCell ref="P18:R18"/>
    <mergeCell ref="P17:R17"/>
    <mergeCell ref="P23:R23"/>
    <mergeCell ref="P22:R22"/>
    <mergeCell ref="P36:R36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</mergeCells>
  <conditionalFormatting sqref="F6:F65">
    <cfRule type="cellIs" priority="2" dxfId="20" operator="greaterThan" stopIfTrue="1">
      <formula>E6</formula>
    </cfRule>
  </conditionalFormatting>
  <conditionalFormatting sqref="T6:T62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2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1438</v>
      </c>
      <c r="B1" s="468"/>
      <c r="C1" s="468"/>
      <c r="D1" s="682" t="s">
        <v>37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833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1439</v>
      </c>
      <c r="X4" s="651">
        <f>SUM(T47)</f>
        <v>0</v>
      </c>
      <c r="Y4" s="588"/>
      <c r="Z4" s="588"/>
      <c r="AA4" s="7" t="s">
        <v>1440</v>
      </c>
    </row>
    <row r="5" spans="1:27" ht="12.75" customHeight="1">
      <c r="A5" s="27"/>
      <c r="B5" s="606" t="s">
        <v>1441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28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152</v>
      </c>
      <c r="B6" s="596" t="s">
        <v>153</v>
      </c>
      <c r="C6" s="597"/>
      <c r="D6" s="598"/>
      <c r="E6" s="144">
        <v>340</v>
      </c>
      <c r="F6" s="144"/>
      <c r="G6" s="574" t="s">
        <v>154</v>
      </c>
      <c r="H6" s="575"/>
      <c r="I6" s="575"/>
      <c r="J6" s="575"/>
      <c r="K6" s="575"/>
      <c r="L6" s="575"/>
      <c r="M6" s="576"/>
      <c r="N6" s="180"/>
      <c r="O6" s="590" t="s">
        <v>155</v>
      </c>
      <c r="P6" s="596" t="s">
        <v>1442</v>
      </c>
      <c r="Q6" s="597"/>
      <c r="R6" s="598"/>
      <c r="S6" s="122">
        <v>290</v>
      </c>
      <c r="T6" s="144"/>
      <c r="U6" s="574" t="s">
        <v>156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1443</v>
      </c>
      <c r="C7" s="572"/>
      <c r="D7" s="573"/>
      <c r="E7" s="141">
        <v>500</v>
      </c>
      <c r="F7" s="141"/>
      <c r="G7" s="568" t="s">
        <v>168</v>
      </c>
      <c r="H7" s="569"/>
      <c r="I7" s="569"/>
      <c r="J7" s="569"/>
      <c r="K7" s="569"/>
      <c r="L7" s="569"/>
      <c r="M7" s="570"/>
      <c r="N7" s="180"/>
      <c r="O7" s="591"/>
      <c r="P7" s="571" t="s">
        <v>1444</v>
      </c>
      <c r="Q7" s="572"/>
      <c r="R7" s="573"/>
      <c r="S7" s="109">
        <v>270</v>
      </c>
      <c r="T7" s="141"/>
      <c r="U7" s="568" t="s">
        <v>169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1445</v>
      </c>
      <c r="C8" s="572"/>
      <c r="D8" s="573"/>
      <c r="E8" s="141">
        <v>420</v>
      </c>
      <c r="F8" s="141"/>
      <c r="G8" s="568" t="s">
        <v>170</v>
      </c>
      <c r="H8" s="569"/>
      <c r="I8" s="569"/>
      <c r="J8" s="569"/>
      <c r="K8" s="569"/>
      <c r="L8" s="569"/>
      <c r="M8" s="570"/>
      <c r="N8" s="180"/>
      <c r="O8" s="591"/>
      <c r="P8" s="571" t="s">
        <v>1446</v>
      </c>
      <c r="Q8" s="572"/>
      <c r="R8" s="573"/>
      <c r="S8" s="109">
        <v>590</v>
      </c>
      <c r="T8" s="141"/>
      <c r="U8" s="568" t="s">
        <v>171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1447</v>
      </c>
      <c r="C9" s="572"/>
      <c r="D9" s="573"/>
      <c r="E9" s="141">
        <v>330</v>
      </c>
      <c r="F9" s="154"/>
      <c r="G9" s="568" t="s">
        <v>172</v>
      </c>
      <c r="H9" s="569"/>
      <c r="I9" s="569"/>
      <c r="J9" s="569"/>
      <c r="K9" s="569"/>
      <c r="L9" s="569"/>
      <c r="M9" s="570"/>
      <c r="N9" s="180"/>
      <c r="O9" s="591"/>
      <c r="P9" s="571" t="s">
        <v>173</v>
      </c>
      <c r="Q9" s="572"/>
      <c r="R9" s="573"/>
      <c r="S9" s="109">
        <v>450</v>
      </c>
      <c r="T9" s="109"/>
      <c r="U9" s="568" t="s">
        <v>174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1448</v>
      </c>
      <c r="C10" s="572"/>
      <c r="D10" s="573"/>
      <c r="E10" s="141">
        <v>330</v>
      </c>
      <c r="F10" s="154"/>
      <c r="G10" s="568" t="s">
        <v>175</v>
      </c>
      <c r="H10" s="569"/>
      <c r="I10" s="569"/>
      <c r="J10" s="569"/>
      <c r="K10" s="569"/>
      <c r="L10" s="569"/>
      <c r="M10" s="570"/>
      <c r="N10" s="180"/>
      <c r="O10" s="591"/>
      <c r="P10" s="571" t="s">
        <v>176</v>
      </c>
      <c r="Q10" s="572"/>
      <c r="R10" s="573"/>
      <c r="S10" s="109">
        <v>370</v>
      </c>
      <c r="T10" s="109"/>
      <c r="U10" s="568" t="s">
        <v>177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1449</v>
      </c>
      <c r="C11" s="572"/>
      <c r="D11" s="573"/>
      <c r="E11" s="141">
        <v>350</v>
      </c>
      <c r="F11" s="154"/>
      <c r="G11" s="568" t="s">
        <v>178</v>
      </c>
      <c r="H11" s="569"/>
      <c r="I11" s="569"/>
      <c r="J11" s="569"/>
      <c r="K11" s="569"/>
      <c r="L11" s="569"/>
      <c r="M11" s="570"/>
      <c r="N11" s="180"/>
      <c r="O11" s="591"/>
      <c r="P11" s="571" t="s">
        <v>179</v>
      </c>
      <c r="Q11" s="572"/>
      <c r="R11" s="573"/>
      <c r="S11" s="109">
        <v>320</v>
      </c>
      <c r="T11" s="109"/>
      <c r="U11" s="568" t="s">
        <v>180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1450</v>
      </c>
      <c r="C12" s="572"/>
      <c r="D12" s="573"/>
      <c r="E12" s="141">
        <v>290</v>
      </c>
      <c r="F12" s="154"/>
      <c r="G12" s="568" t="s">
        <v>181</v>
      </c>
      <c r="H12" s="569"/>
      <c r="I12" s="569"/>
      <c r="J12" s="569"/>
      <c r="K12" s="569"/>
      <c r="L12" s="569"/>
      <c r="M12" s="570"/>
      <c r="N12" s="180"/>
      <c r="O12" s="591"/>
      <c r="P12" s="571" t="s">
        <v>182</v>
      </c>
      <c r="Q12" s="572"/>
      <c r="R12" s="573"/>
      <c r="S12" s="109">
        <v>370</v>
      </c>
      <c r="T12" s="109"/>
      <c r="U12" s="568" t="s">
        <v>183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1451</v>
      </c>
      <c r="C13" s="572"/>
      <c r="D13" s="573"/>
      <c r="E13" s="141">
        <v>360</v>
      </c>
      <c r="F13" s="154"/>
      <c r="G13" s="568" t="s">
        <v>184</v>
      </c>
      <c r="H13" s="569"/>
      <c r="I13" s="569"/>
      <c r="J13" s="569"/>
      <c r="K13" s="569"/>
      <c r="L13" s="569"/>
      <c r="M13" s="570"/>
      <c r="N13" s="180"/>
      <c r="O13" s="591"/>
      <c r="P13" s="571" t="s">
        <v>185</v>
      </c>
      <c r="Q13" s="572"/>
      <c r="R13" s="573"/>
      <c r="S13" s="109">
        <v>500</v>
      </c>
      <c r="T13" s="109"/>
      <c r="U13" s="568" t="s">
        <v>186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29" t="s">
        <v>1452</v>
      </c>
      <c r="C14" s="30"/>
      <c r="D14" s="31"/>
      <c r="E14" s="141">
        <v>250</v>
      </c>
      <c r="F14" s="154"/>
      <c r="G14" s="568" t="s">
        <v>1453</v>
      </c>
      <c r="H14" s="569"/>
      <c r="I14" s="569"/>
      <c r="J14" s="569"/>
      <c r="K14" s="569"/>
      <c r="L14" s="569"/>
      <c r="M14" s="570"/>
      <c r="N14" s="180"/>
      <c r="O14" s="591"/>
      <c r="P14" s="571" t="s">
        <v>187</v>
      </c>
      <c r="Q14" s="572"/>
      <c r="R14" s="573"/>
      <c r="S14" s="109">
        <v>440</v>
      </c>
      <c r="T14" s="109"/>
      <c r="U14" s="568" t="s">
        <v>188</v>
      </c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571"/>
      <c r="C15" s="572"/>
      <c r="D15" s="573"/>
      <c r="E15" s="157"/>
      <c r="F15" s="155"/>
      <c r="G15" s="578" t="s">
        <v>1454</v>
      </c>
      <c r="H15" s="579"/>
      <c r="I15" s="579"/>
      <c r="J15" s="579"/>
      <c r="K15" s="579"/>
      <c r="L15" s="579"/>
      <c r="M15" s="580"/>
      <c r="N15" s="180"/>
      <c r="O15" s="591"/>
      <c r="P15" s="571" t="s">
        <v>189</v>
      </c>
      <c r="Q15" s="572"/>
      <c r="R15" s="573"/>
      <c r="S15" s="109">
        <v>220</v>
      </c>
      <c r="T15" s="109"/>
      <c r="U15" s="568" t="s">
        <v>190</v>
      </c>
      <c r="V15" s="569"/>
      <c r="W15" s="569"/>
      <c r="X15" s="569"/>
      <c r="Y15" s="569"/>
      <c r="Z15" s="569"/>
      <c r="AA15" s="570"/>
    </row>
    <row r="16" spans="1:27" ht="12.75" customHeight="1">
      <c r="A16" s="592"/>
      <c r="B16" s="577" t="s">
        <v>1455</v>
      </c>
      <c r="C16" s="453"/>
      <c r="D16" s="454"/>
      <c r="E16" s="158">
        <f>SUM(E6:E15)</f>
        <v>3170</v>
      </c>
      <c r="F16" s="156">
        <f>SUM(F6:F15)</f>
        <v>0</v>
      </c>
      <c r="G16" s="620"/>
      <c r="H16" s="621"/>
      <c r="I16" s="621"/>
      <c r="J16" s="621"/>
      <c r="K16" s="621"/>
      <c r="L16" s="621"/>
      <c r="M16" s="622"/>
      <c r="N16" s="180"/>
      <c r="O16" s="591"/>
      <c r="P16" s="571" t="s">
        <v>1456</v>
      </c>
      <c r="Q16" s="572"/>
      <c r="R16" s="573"/>
      <c r="S16" s="109">
        <v>530</v>
      </c>
      <c r="T16" s="109"/>
      <c r="U16" s="568" t="s">
        <v>191</v>
      </c>
      <c r="V16" s="569"/>
      <c r="W16" s="569"/>
      <c r="X16" s="569"/>
      <c r="Y16" s="569"/>
      <c r="Z16" s="569"/>
      <c r="AA16" s="570"/>
    </row>
    <row r="17" spans="1:27" ht="12.75" customHeight="1">
      <c r="A17" s="590" t="s">
        <v>192</v>
      </c>
      <c r="B17" s="571" t="s">
        <v>193</v>
      </c>
      <c r="C17" s="572"/>
      <c r="D17" s="573"/>
      <c r="E17" s="122">
        <v>420</v>
      </c>
      <c r="F17" s="122"/>
      <c r="G17" s="574" t="s">
        <v>194</v>
      </c>
      <c r="H17" s="575"/>
      <c r="I17" s="575"/>
      <c r="J17" s="575"/>
      <c r="K17" s="575"/>
      <c r="L17" s="575"/>
      <c r="M17" s="576"/>
      <c r="N17" s="180"/>
      <c r="O17" s="591"/>
      <c r="P17" s="584"/>
      <c r="Q17" s="585"/>
      <c r="R17" s="586"/>
      <c r="S17" s="110"/>
      <c r="T17" s="110"/>
      <c r="U17" s="578"/>
      <c r="V17" s="579"/>
      <c r="W17" s="579"/>
      <c r="X17" s="579"/>
      <c r="Y17" s="579"/>
      <c r="Z17" s="579"/>
      <c r="AA17" s="580"/>
    </row>
    <row r="18" spans="1:27" ht="12.75" customHeight="1">
      <c r="A18" s="591"/>
      <c r="B18" s="571" t="s">
        <v>195</v>
      </c>
      <c r="C18" s="572"/>
      <c r="D18" s="573"/>
      <c r="E18" s="109">
        <v>600</v>
      </c>
      <c r="F18" s="109"/>
      <c r="G18" s="568" t="s">
        <v>196</v>
      </c>
      <c r="H18" s="569"/>
      <c r="I18" s="569"/>
      <c r="J18" s="569"/>
      <c r="K18" s="569"/>
      <c r="L18" s="569"/>
      <c r="M18" s="570"/>
      <c r="N18" s="180"/>
      <c r="O18" s="592"/>
      <c r="P18" s="577" t="s">
        <v>32</v>
      </c>
      <c r="Q18" s="453"/>
      <c r="R18" s="454"/>
      <c r="S18" s="123">
        <f>SUM(S6:S17)</f>
        <v>4350</v>
      </c>
      <c r="T18" s="123">
        <f>SUM(T6:T17)</f>
        <v>0</v>
      </c>
      <c r="U18" s="587"/>
      <c r="V18" s="588"/>
      <c r="W18" s="588"/>
      <c r="X18" s="588"/>
      <c r="Y18" s="588"/>
      <c r="Z18" s="588"/>
      <c r="AA18" s="589"/>
    </row>
    <row r="19" spans="1:27" ht="12.75" customHeight="1">
      <c r="A19" s="591"/>
      <c r="B19" s="571" t="s">
        <v>1457</v>
      </c>
      <c r="C19" s="572"/>
      <c r="D19" s="573"/>
      <c r="E19" s="109">
        <v>290</v>
      </c>
      <c r="F19" s="109"/>
      <c r="G19" s="568" t="s">
        <v>197</v>
      </c>
      <c r="H19" s="569"/>
      <c r="I19" s="569"/>
      <c r="J19" s="569"/>
      <c r="K19" s="569"/>
      <c r="L19" s="569"/>
      <c r="M19" s="570"/>
      <c r="N19" s="180"/>
      <c r="O19" s="590" t="s">
        <v>198</v>
      </c>
      <c r="P19" s="596" t="s">
        <v>1458</v>
      </c>
      <c r="Q19" s="597"/>
      <c r="R19" s="598"/>
      <c r="S19" s="122">
        <v>470</v>
      </c>
      <c r="T19" s="122"/>
      <c r="U19" s="574" t="s">
        <v>199</v>
      </c>
      <c r="V19" s="575"/>
      <c r="W19" s="575"/>
      <c r="X19" s="575"/>
      <c r="Y19" s="575"/>
      <c r="Z19" s="575"/>
      <c r="AA19" s="576"/>
    </row>
    <row r="20" spans="1:27" ht="12.75" customHeight="1">
      <c r="A20" s="591"/>
      <c r="B20" s="571" t="s">
        <v>200</v>
      </c>
      <c r="C20" s="572"/>
      <c r="D20" s="573"/>
      <c r="E20" s="109">
        <v>720</v>
      </c>
      <c r="F20" s="109"/>
      <c r="G20" s="568" t="s">
        <v>201</v>
      </c>
      <c r="H20" s="569"/>
      <c r="I20" s="569"/>
      <c r="J20" s="569"/>
      <c r="K20" s="569"/>
      <c r="L20" s="569"/>
      <c r="M20" s="570"/>
      <c r="N20" s="180"/>
      <c r="O20" s="591"/>
      <c r="P20" s="571" t="s">
        <v>1459</v>
      </c>
      <c r="Q20" s="572"/>
      <c r="R20" s="573"/>
      <c r="S20" s="109">
        <v>380</v>
      </c>
      <c r="T20" s="109"/>
      <c r="U20" s="568" t="s">
        <v>202</v>
      </c>
      <c r="V20" s="569"/>
      <c r="W20" s="569"/>
      <c r="X20" s="569"/>
      <c r="Y20" s="569"/>
      <c r="Z20" s="569"/>
      <c r="AA20" s="570"/>
    </row>
    <row r="21" spans="1:27" ht="12.75" customHeight="1">
      <c r="A21" s="591"/>
      <c r="B21" s="571" t="s">
        <v>203</v>
      </c>
      <c r="C21" s="572"/>
      <c r="D21" s="573"/>
      <c r="E21" s="109">
        <v>640</v>
      </c>
      <c r="F21" s="109"/>
      <c r="G21" s="568" t="s">
        <v>204</v>
      </c>
      <c r="H21" s="569"/>
      <c r="I21" s="569"/>
      <c r="J21" s="569"/>
      <c r="K21" s="569"/>
      <c r="L21" s="569"/>
      <c r="M21" s="570"/>
      <c r="N21" s="180"/>
      <c r="O21" s="591"/>
      <c r="P21" s="571" t="s">
        <v>1460</v>
      </c>
      <c r="Q21" s="572"/>
      <c r="R21" s="573"/>
      <c r="S21" s="109">
        <v>640</v>
      </c>
      <c r="T21" s="109"/>
      <c r="U21" s="568" t="s">
        <v>205</v>
      </c>
      <c r="V21" s="569"/>
      <c r="W21" s="569"/>
      <c r="X21" s="569"/>
      <c r="Y21" s="569"/>
      <c r="Z21" s="569"/>
      <c r="AA21" s="570"/>
    </row>
    <row r="22" spans="1:27" ht="12.75" customHeight="1">
      <c r="A22" s="591"/>
      <c r="B22" s="571" t="s">
        <v>206</v>
      </c>
      <c r="C22" s="572"/>
      <c r="D22" s="573"/>
      <c r="E22" s="109">
        <v>250</v>
      </c>
      <c r="F22" s="109"/>
      <c r="G22" s="568" t="s">
        <v>207</v>
      </c>
      <c r="H22" s="569"/>
      <c r="I22" s="569"/>
      <c r="J22" s="569"/>
      <c r="K22" s="569"/>
      <c r="L22" s="569"/>
      <c r="M22" s="570"/>
      <c r="N22" s="180"/>
      <c r="O22" s="591"/>
      <c r="P22" s="571" t="s">
        <v>208</v>
      </c>
      <c r="Q22" s="572"/>
      <c r="R22" s="573"/>
      <c r="S22" s="109">
        <v>500</v>
      </c>
      <c r="T22" s="109"/>
      <c r="U22" s="568" t="s">
        <v>209</v>
      </c>
      <c r="V22" s="569"/>
      <c r="W22" s="569"/>
      <c r="X22" s="569"/>
      <c r="Y22" s="569"/>
      <c r="Z22" s="569"/>
      <c r="AA22" s="570"/>
    </row>
    <row r="23" spans="1:27" ht="12.75" customHeight="1">
      <c r="A23" s="591"/>
      <c r="B23" s="571" t="s">
        <v>210</v>
      </c>
      <c r="C23" s="572"/>
      <c r="D23" s="573"/>
      <c r="E23" s="109">
        <v>280</v>
      </c>
      <c r="F23" s="109"/>
      <c r="G23" s="568" t="s">
        <v>211</v>
      </c>
      <c r="H23" s="569"/>
      <c r="I23" s="569"/>
      <c r="J23" s="569"/>
      <c r="K23" s="569"/>
      <c r="L23" s="569"/>
      <c r="M23" s="570"/>
      <c r="N23" s="180"/>
      <c r="O23" s="591"/>
      <c r="P23" s="571" t="s">
        <v>212</v>
      </c>
      <c r="Q23" s="572"/>
      <c r="R23" s="573"/>
      <c r="S23" s="109">
        <v>410</v>
      </c>
      <c r="T23" s="109"/>
      <c r="U23" s="568" t="s">
        <v>213</v>
      </c>
      <c r="V23" s="569"/>
      <c r="W23" s="569"/>
      <c r="X23" s="569"/>
      <c r="Y23" s="569"/>
      <c r="Z23" s="569"/>
      <c r="AA23" s="570"/>
    </row>
    <row r="24" spans="1:27" ht="12.75" customHeight="1">
      <c r="A24" s="591"/>
      <c r="B24" s="571" t="s">
        <v>214</v>
      </c>
      <c r="C24" s="572"/>
      <c r="D24" s="573"/>
      <c r="E24" s="109">
        <v>590</v>
      </c>
      <c r="F24" s="109"/>
      <c r="G24" s="568" t="s">
        <v>215</v>
      </c>
      <c r="H24" s="569"/>
      <c r="I24" s="569"/>
      <c r="J24" s="569"/>
      <c r="K24" s="569"/>
      <c r="L24" s="569"/>
      <c r="M24" s="570"/>
      <c r="N24" s="180"/>
      <c r="O24" s="591"/>
      <c r="P24" s="571" t="s">
        <v>216</v>
      </c>
      <c r="Q24" s="572"/>
      <c r="R24" s="573"/>
      <c r="S24" s="109">
        <v>530</v>
      </c>
      <c r="T24" s="109"/>
      <c r="U24" s="568" t="s">
        <v>217</v>
      </c>
      <c r="V24" s="569"/>
      <c r="W24" s="569"/>
      <c r="X24" s="569"/>
      <c r="Y24" s="569"/>
      <c r="Z24" s="569"/>
      <c r="AA24" s="570"/>
    </row>
    <row r="25" spans="1:27" ht="12.75" customHeight="1">
      <c r="A25" s="591"/>
      <c r="B25" s="571" t="s">
        <v>218</v>
      </c>
      <c r="C25" s="572"/>
      <c r="D25" s="573"/>
      <c r="E25" s="109">
        <v>380</v>
      </c>
      <c r="F25" s="109"/>
      <c r="G25" s="568" t="s">
        <v>219</v>
      </c>
      <c r="H25" s="569"/>
      <c r="I25" s="569"/>
      <c r="J25" s="569"/>
      <c r="K25" s="569"/>
      <c r="L25" s="569"/>
      <c r="M25" s="570"/>
      <c r="N25" s="180"/>
      <c r="O25" s="591"/>
      <c r="P25" s="571" t="s">
        <v>220</v>
      </c>
      <c r="Q25" s="572"/>
      <c r="R25" s="573"/>
      <c r="S25" s="109">
        <v>200</v>
      </c>
      <c r="T25" s="109"/>
      <c r="U25" s="568" t="s">
        <v>221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222</v>
      </c>
      <c r="C26" s="572"/>
      <c r="D26" s="573"/>
      <c r="E26" s="109">
        <v>330</v>
      </c>
      <c r="F26" s="109"/>
      <c r="G26" s="568" t="s">
        <v>223</v>
      </c>
      <c r="H26" s="569"/>
      <c r="I26" s="569"/>
      <c r="J26" s="569"/>
      <c r="K26" s="569"/>
      <c r="L26" s="569"/>
      <c r="M26" s="570"/>
      <c r="N26" s="180"/>
      <c r="O26" s="591"/>
      <c r="P26" s="571" t="s">
        <v>224</v>
      </c>
      <c r="Q26" s="572"/>
      <c r="R26" s="573"/>
      <c r="S26" s="109">
        <v>310</v>
      </c>
      <c r="T26" s="109"/>
      <c r="U26" s="568" t="s">
        <v>951</v>
      </c>
      <c r="V26" s="569"/>
      <c r="W26" s="569"/>
      <c r="X26" s="569"/>
      <c r="Y26" s="569"/>
      <c r="Z26" s="569"/>
      <c r="AA26" s="570"/>
    </row>
    <row r="27" spans="1:27" ht="12.75" customHeight="1">
      <c r="A27" s="591"/>
      <c r="B27" s="571" t="s">
        <v>1461</v>
      </c>
      <c r="C27" s="572"/>
      <c r="D27" s="573"/>
      <c r="E27" s="109">
        <v>400</v>
      </c>
      <c r="F27" s="109"/>
      <c r="G27" s="568" t="s">
        <v>225</v>
      </c>
      <c r="H27" s="569"/>
      <c r="I27" s="569"/>
      <c r="J27" s="569"/>
      <c r="K27" s="569"/>
      <c r="L27" s="569"/>
      <c r="M27" s="570"/>
      <c r="N27" s="180"/>
      <c r="O27" s="591"/>
      <c r="P27" s="571" t="s">
        <v>226</v>
      </c>
      <c r="Q27" s="572"/>
      <c r="R27" s="573"/>
      <c r="S27" s="109">
        <v>290</v>
      </c>
      <c r="T27" s="109"/>
      <c r="U27" s="568" t="s">
        <v>950</v>
      </c>
      <c r="V27" s="569"/>
      <c r="W27" s="569"/>
      <c r="X27" s="569"/>
      <c r="Y27" s="569"/>
      <c r="Z27" s="569"/>
      <c r="AA27" s="570"/>
    </row>
    <row r="28" spans="1:27" ht="12.75" customHeight="1">
      <c r="A28" s="591"/>
      <c r="B28" s="584"/>
      <c r="C28" s="585"/>
      <c r="D28" s="586"/>
      <c r="E28" s="110"/>
      <c r="F28" s="110"/>
      <c r="G28" s="578"/>
      <c r="H28" s="579"/>
      <c r="I28" s="579"/>
      <c r="J28" s="579"/>
      <c r="K28" s="579"/>
      <c r="L28" s="579"/>
      <c r="M28" s="580"/>
      <c r="N28" s="180"/>
      <c r="O28" s="591"/>
      <c r="P28" s="571" t="s">
        <v>1462</v>
      </c>
      <c r="Q28" s="572"/>
      <c r="R28" s="573"/>
      <c r="S28" s="109">
        <v>870</v>
      </c>
      <c r="T28" s="109"/>
      <c r="U28" s="568" t="s">
        <v>227</v>
      </c>
      <c r="V28" s="569"/>
      <c r="W28" s="569"/>
      <c r="X28" s="569"/>
      <c r="Y28" s="569"/>
      <c r="Z28" s="569"/>
      <c r="AA28" s="570"/>
    </row>
    <row r="29" spans="1:27" ht="12.75" customHeight="1">
      <c r="A29" s="592"/>
      <c r="B29" s="577" t="s">
        <v>32</v>
      </c>
      <c r="C29" s="453"/>
      <c r="D29" s="454"/>
      <c r="E29" s="123">
        <f>SUM(E17:E28)</f>
        <v>4900</v>
      </c>
      <c r="F29" s="123">
        <f>SUM(F17:F28)</f>
        <v>0</v>
      </c>
      <c r="G29" s="587"/>
      <c r="H29" s="588"/>
      <c r="I29" s="588"/>
      <c r="J29" s="588"/>
      <c r="K29" s="588"/>
      <c r="L29" s="588"/>
      <c r="M29" s="589"/>
      <c r="N29" s="180"/>
      <c r="O29" s="591"/>
      <c r="P29" s="584"/>
      <c r="Q29" s="585"/>
      <c r="R29" s="586"/>
      <c r="S29" s="110"/>
      <c r="T29" s="110"/>
      <c r="U29" s="578"/>
      <c r="V29" s="579"/>
      <c r="W29" s="579"/>
      <c r="X29" s="579"/>
      <c r="Y29" s="579"/>
      <c r="Z29" s="579"/>
      <c r="AA29" s="580"/>
    </row>
    <row r="30" spans="1:27" ht="12.75" customHeight="1">
      <c r="A30" s="590" t="s">
        <v>228</v>
      </c>
      <c r="B30" s="596" t="s">
        <v>1463</v>
      </c>
      <c r="C30" s="597"/>
      <c r="D30" s="598"/>
      <c r="E30" s="122">
        <v>660</v>
      </c>
      <c r="F30" s="122"/>
      <c r="G30" s="574" t="s">
        <v>229</v>
      </c>
      <c r="H30" s="575"/>
      <c r="I30" s="575"/>
      <c r="J30" s="575"/>
      <c r="K30" s="575"/>
      <c r="L30" s="575"/>
      <c r="M30" s="576"/>
      <c r="N30" s="180"/>
      <c r="O30" s="592"/>
      <c r="P30" s="577" t="s">
        <v>32</v>
      </c>
      <c r="Q30" s="453"/>
      <c r="R30" s="454"/>
      <c r="S30" s="123">
        <f>SUM(S19:S29)</f>
        <v>4600</v>
      </c>
      <c r="T30" s="123">
        <f>SUM(T19:T29)</f>
        <v>0</v>
      </c>
      <c r="U30" s="587"/>
      <c r="V30" s="588"/>
      <c r="W30" s="588"/>
      <c r="X30" s="588"/>
      <c r="Y30" s="588"/>
      <c r="Z30" s="588"/>
      <c r="AA30" s="589"/>
    </row>
    <row r="31" spans="1:27" ht="12.75" customHeight="1">
      <c r="A31" s="591"/>
      <c r="B31" s="571" t="s">
        <v>1464</v>
      </c>
      <c r="C31" s="572"/>
      <c r="D31" s="573"/>
      <c r="E31" s="109">
        <v>250</v>
      </c>
      <c r="F31" s="109"/>
      <c r="G31" s="568" t="s">
        <v>230</v>
      </c>
      <c r="H31" s="569"/>
      <c r="I31" s="569"/>
      <c r="J31" s="569"/>
      <c r="K31" s="569"/>
      <c r="L31" s="569"/>
      <c r="M31" s="570"/>
      <c r="N31" s="180"/>
      <c r="O31" s="590" t="s">
        <v>231</v>
      </c>
      <c r="P31" s="596" t="s">
        <v>1465</v>
      </c>
      <c r="Q31" s="597"/>
      <c r="R31" s="598"/>
      <c r="S31" s="122">
        <v>580</v>
      </c>
      <c r="T31" s="122"/>
      <c r="U31" s="574" t="s">
        <v>232</v>
      </c>
      <c r="V31" s="575"/>
      <c r="W31" s="575"/>
      <c r="X31" s="575"/>
      <c r="Y31" s="575"/>
      <c r="Z31" s="575"/>
      <c r="AA31" s="576"/>
    </row>
    <row r="32" spans="1:27" ht="12.75" customHeight="1">
      <c r="A32" s="591"/>
      <c r="B32" s="571" t="s">
        <v>233</v>
      </c>
      <c r="C32" s="572"/>
      <c r="D32" s="573"/>
      <c r="E32" s="109">
        <v>210</v>
      </c>
      <c r="F32" s="109"/>
      <c r="G32" s="568" t="s">
        <v>234</v>
      </c>
      <c r="H32" s="569"/>
      <c r="I32" s="569"/>
      <c r="J32" s="569"/>
      <c r="K32" s="569"/>
      <c r="L32" s="569"/>
      <c r="M32" s="570"/>
      <c r="N32" s="180"/>
      <c r="O32" s="591"/>
      <c r="P32" s="571" t="s">
        <v>1466</v>
      </c>
      <c r="Q32" s="572"/>
      <c r="R32" s="573"/>
      <c r="S32" s="109">
        <v>320</v>
      </c>
      <c r="T32" s="109"/>
      <c r="U32" s="568" t="s">
        <v>235</v>
      </c>
      <c r="V32" s="569"/>
      <c r="W32" s="569"/>
      <c r="X32" s="569"/>
      <c r="Y32" s="569"/>
      <c r="Z32" s="569"/>
      <c r="AA32" s="570"/>
    </row>
    <row r="33" spans="1:27" ht="12.75" customHeight="1">
      <c r="A33" s="591"/>
      <c r="B33" s="571" t="s">
        <v>236</v>
      </c>
      <c r="C33" s="572"/>
      <c r="D33" s="573"/>
      <c r="E33" s="109">
        <v>660</v>
      </c>
      <c r="F33" s="109"/>
      <c r="G33" s="568" t="s">
        <v>237</v>
      </c>
      <c r="H33" s="569"/>
      <c r="I33" s="569"/>
      <c r="J33" s="569"/>
      <c r="K33" s="569"/>
      <c r="L33" s="569"/>
      <c r="M33" s="570"/>
      <c r="N33" s="180"/>
      <c r="O33" s="591"/>
      <c r="P33" s="571" t="s">
        <v>1467</v>
      </c>
      <c r="Q33" s="572"/>
      <c r="R33" s="573"/>
      <c r="S33" s="109">
        <v>160</v>
      </c>
      <c r="T33" s="109"/>
      <c r="U33" s="568" t="s">
        <v>238</v>
      </c>
      <c r="V33" s="569"/>
      <c r="W33" s="569"/>
      <c r="X33" s="569"/>
      <c r="Y33" s="569"/>
      <c r="Z33" s="569"/>
      <c r="AA33" s="570"/>
    </row>
    <row r="34" spans="1:27" ht="12.75" customHeight="1">
      <c r="A34" s="591"/>
      <c r="B34" s="571" t="s">
        <v>239</v>
      </c>
      <c r="C34" s="572"/>
      <c r="D34" s="573"/>
      <c r="E34" s="109">
        <v>390</v>
      </c>
      <c r="F34" s="109"/>
      <c r="G34" s="568" t="s">
        <v>240</v>
      </c>
      <c r="H34" s="569"/>
      <c r="I34" s="569"/>
      <c r="J34" s="569"/>
      <c r="K34" s="569"/>
      <c r="L34" s="569"/>
      <c r="M34" s="570"/>
      <c r="N34" s="180"/>
      <c r="O34" s="591"/>
      <c r="P34" s="571" t="s">
        <v>241</v>
      </c>
      <c r="Q34" s="572"/>
      <c r="R34" s="573"/>
      <c r="S34" s="109">
        <v>240</v>
      </c>
      <c r="T34" s="109"/>
      <c r="U34" s="568" t="s">
        <v>242</v>
      </c>
      <c r="V34" s="569"/>
      <c r="W34" s="569"/>
      <c r="X34" s="569"/>
      <c r="Y34" s="569"/>
      <c r="Z34" s="569"/>
      <c r="AA34" s="570"/>
    </row>
    <row r="35" spans="1:27" ht="12.75" customHeight="1">
      <c r="A35" s="591"/>
      <c r="B35" s="571" t="s">
        <v>243</v>
      </c>
      <c r="C35" s="572"/>
      <c r="D35" s="573"/>
      <c r="E35" s="109">
        <v>220</v>
      </c>
      <c r="F35" s="109"/>
      <c r="G35" s="568" t="s">
        <v>244</v>
      </c>
      <c r="H35" s="569"/>
      <c r="I35" s="569"/>
      <c r="J35" s="569"/>
      <c r="K35" s="569"/>
      <c r="L35" s="569"/>
      <c r="M35" s="570"/>
      <c r="N35" s="180"/>
      <c r="O35" s="591"/>
      <c r="P35" s="571" t="s">
        <v>245</v>
      </c>
      <c r="Q35" s="572"/>
      <c r="R35" s="573"/>
      <c r="S35" s="109">
        <v>560</v>
      </c>
      <c r="T35" s="109"/>
      <c r="U35" s="568" t="s">
        <v>246</v>
      </c>
      <c r="V35" s="569"/>
      <c r="W35" s="569"/>
      <c r="X35" s="569"/>
      <c r="Y35" s="569"/>
      <c r="Z35" s="569"/>
      <c r="AA35" s="570"/>
    </row>
    <row r="36" spans="1:27" ht="12.75" customHeight="1">
      <c r="A36" s="591"/>
      <c r="B36" s="571" t="s">
        <v>1468</v>
      </c>
      <c r="C36" s="572"/>
      <c r="D36" s="573"/>
      <c r="E36" s="109">
        <v>520</v>
      </c>
      <c r="F36" s="109"/>
      <c r="G36" s="568" t="s">
        <v>247</v>
      </c>
      <c r="H36" s="569"/>
      <c r="I36" s="569"/>
      <c r="J36" s="569"/>
      <c r="K36" s="569"/>
      <c r="L36" s="569"/>
      <c r="M36" s="570"/>
      <c r="N36" s="180"/>
      <c r="O36" s="591"/>
      <c r="P36" s="571" t="s">
        <v>248</v>
      </c>
      <c r="Q36" s="572"/>
      <c r="R36" s="573"/>
      <c r="S36" s="109">
        <v>770</v>
      </c>
      <c r="T36" s="109"/>
      <c r="U36" s="568" t="s">
        <v>249</v>
      </c>
      <c r="V36" s="569"/>
      <c r="W36" s="569"/>
      <c r="X36" s="569"/>
      <c r="Y36" s="569"/>
      <c r="Z36" s="569"/>
      <c r="AA36" s="570"/>
    </row>
    <row r="37" spans="1:27" ht="12.75" customHeight="1">
      <c r="A37" s="591"/>
      <c r="B37" s="571" t="s">
        <v>1469</v>
      </c>
      <c r="C37" s="572"/>
      <c r="D37" s="573"/>
      <c r="E37" s="109">
        <v>360</v>
      </c>
      <c r="F37" s="109"/>
      <c r="G37" s="568" t="s">
        <v>250</v>
      </c>
      <c r="H37" s="569"/>
      <c r="I37" s="569"/>
      <c r="J37" s="569"/>
      <c r="K37" s="569"/>
      <c r="L37" s="569"/>
      <c r="M37" s="570"/>
      <c r="N37" s="180"/>
      <c r="O37" s="591"/>
      <c r="P37" s="571" t="s">
        <v>251</v>
      </c>
      <c r="Q37" s="572"/>
      <c r="R37" s="573"/>
      <c r="S37" s="109">
        <v>290</v>
      </c>
      <c r="T37" s="109"/>
      <c r="U37" s="568" t="s">
        <v>252</v>
      </c>
      <c r="V37" s="569"/>
      <c r="W37" s="569"/>
      <c r="X37" s="569"/>
      <c r="Y37" s="569"/>
      <c r="Z37" s="569"/>
      <c r="AA37" s="570"/>
    </row>
    <row r="38" spans="1:27" ht="12.75" customHeight="1">
      <c r="A38" s="591"/>
      <c r="B38" s="571" t="s">
        <v>1470</v>
      </c>
      <c r="C38" s="572"/>
      <c r="D38" s="573"/>
      <c r="E38" s="109">
        <v>330</v>
      </c>
      <c r="F38" s="109"/>
      <c r="G38" s="568" t="s">
        <v>253</v>
      </c>
      <c r="H38" s="569"/>
      <c r="I38" s="569"/>
      <c r="J38" s="569"/>
      <c r="K38" s="569"/>
      <c r="L38" s="569"/>
      <c r="M38" s="570"/>
      <c r="N38" s="180"/>
      <c r="O38" s="591"/>
      <c r="P38" s="571" t="s">
        <v>254</v>
      </c>
      <c r="Q38" s="572"/>
      <c r="R38" s="573"/>
      <c r="S38" s="109">
        <v>420</v>
      </c>
      <c r="T38" s="109"/>
      <c r="U38" s="568" t="s">
        <v>255</v>
      </c>
      <c r="V38" s="569"/>
      <c r="W38" s="569"/>
      <c r="X38" s="569"/>
      <c r="Y38" s="569"/>
      <c r="Z38" s="569"/>
      <c r="AA38" s="570"/>
    </row>
    <row r="39" spans="1:27" ht="12.75" customHeight="1">
      <c r="A39" s="591"/>
      <c r="B39" s="571" t="s">
        <v>1471</v>
      </c>
      <c r="C39" s="572"/>
      <c r="D39" s="573"/>
      <c r="E39" s="109">
        <v>310</v>
      </c>
      <c r="F39" s="109"/>
      <c r="G39" s="568" t="s">
        <v>256</v>
      </c>
      <c r="H39" s="569"/>
      <c r="I39" s="569"/>
      <c r="J39" s="569"/>
      <c r="K39" s="569"/>
      <c r="L39" s="569"/>
      <c r="M39" s="570"/>
      <c r="N39" s="180"/>
      <c r="O39" s="591"/>
      <c r="P39" s="571" t="s">
        <v>257</v>
      </c>
      <c r="Q39" s="572"/>
      <c r="R39" s="573"/>
      <c r="S39" s="109">
        <v>470</v>
      </c>
      <c r="T39" s="109"/>
      <c r="U39" s="568" t="s">
        <v>258</v>
      </c>
      <c r="V39" s="569"/>
      <c r="W39" s="569"/>
      <c r="X39" s="569"/>
      <c r="Y39" s="569"/>
      <c r="Z39" s="569"/>
      <c r="AA39" s="570"/>
    </row>
    <row r="40" spans="1:27" ht="12.75" customHeight="1">
      <c r="A40" s="591"/>
      <c r="B40" s="584"/>
      <c r="C40" s="585"/>
      <c r="D40" s="586"/>
      <c r="E40" s="110"/>
      <c r="F40" s="110"/>
      <c r="G40" s="578"/>
      <c r="H40" s="579"/>
      <c r="I40" s="579"/>
      <c r="J40" s="579"/>
      <c r="K40" s="579"/>
      <c r="L40" s="579"/>
      <c r="M40" s="580"/>
      <c r="N40" s="180"/>
      <c r="O40" s="591"/>
      <c r="P40" s="571" t="s">
        <v>259</v>
      </c>
      <c r="Q40" s="572"/>
      <c r="R40" s="573"/>
      <c r="S40" s="109">
        <v>470</v>
      </c>
      <c r="T40" s="109"/>
      <c r="U40" s="568" t="s">
        <v>260</v>
      </c>
      <c r="V40" s="569"/>
      <c r="W40" s="569"/>
      <c r="X40" s="569"/>
      <c r="Y40" s="569"/>
      <c r="Z40" s="569"/>
      <c r="AA40" s="570"/>
    </row>
    <row r="41" spans="1:27" ht="12.75" customHeight="1">
      <c r="A41" s="592"/>
      <c r="B41" s="577" t="s">
        <v>32</v>
      </c>
      <c r="C41" s="453"/>
      <c r="D41" s="644"/>
      <c r="E41" s="123">
        <f>SUM(E30:E40)</f>
        <v>3910</v>
      </c>
      <c r="F41" s="123">
        <f>SUM(F30:F40)</f>
        <v>0</v>
      </c>
      <c r="G41" s="587"/>
      <c r="H41" s="588"/>
      <c r="I41" s="588"/>
      <c r="J41" s="588"/>
      <c r="K41" s="588"/>
      <c r="L41" s="588"/>
      <c r="M41" s="589"/>
      <c r="N41" s="180"/>
      <c r="O41" s="591"/>
      <c r="P41" s="571" t="s">
        <v>261</v>
      </c>
      <c r="Q41" s="572"/>
      <c r="R41" s="573"/>
      <c r="S41" s="109">
        <v>440</v>
      </c>
      <c r="T41" s="109"/>
      <c r="U41" s="568" t="s">
        <v>262</v>
      </c>
      <c r="V41" s="569"/>
      <c r="W41" s="569"/>
      <c r="X41" s="569"/>
      <c r="Y41" s="569"/>
      <c r="Z41" s="569"/>
      <c r="AA41" s="570"/>
    </row>
    <row r="42" spans="1:27" ht="12.75" customHeight="1">
      <c r="A42" s="590" t="s">
        <v>263</v>
      </c>
      <c r="B42" s="596" t="s">
        <v>1472</v>
      </c>
      <c r="C42" s="597"/>
      <c r="D42" s="598"/>
      <c r="E42" s="122">
        <v>460</v>
      </c>
      <c r="F42" s="122"/>
      <c r="G42" s="574" t="s">
        <v>264</v>
      </c>
      <c r="H42" s="575"/>
      <c r="I42" s="575"/>
      <c r="J42" s="575"/>
      <c r="K42" s="575"/>
      <c r="L42" s="575"/>
      <c r="M42" s="576"/>
      <c r="N42" s="180"/>
      <c r="O42" s="591"/>
      <c r="P42" s="571" t="s">
        <v>265</v>
      </c>
      <c r="Q42" s="572"/>
      <c r="R42" s="573"/>
      <c r="S42" s="109">
        <v>490</v>
      </c>
      <c r="T42" s="109"/>
      <c r="U42" s="568" t="s">
        <v>266</v>
      </c>
      <c r="V42" s="569"/>
      <c r="W42" s="569"/>
      <c r="X42" s="569"/>
      <c r="Y42" s="569"/>
      <c r="Z42" s="569"/>
      <c r="AA42" s="570"/>
    </row>
    <row r="43" spans="1:27" ht="12.75" customHeight="1">
      <c r="A43" s="591"/>
      <c r="B43" s="571" t="s">
        <v>1473</v>
      </c>
      <c r="C43" s="572"/>
      <c r="D43" s="573"/>
      <c r="E43" s="109">
        <v>500</v>
      </c>
      <c r="F43" s="109"/>
      <c r="G43" s="568" t="s">
        <v>267</v>
      </c>
      <c r="H43" s="569"/>
      <c r="I43" s="569"/>
      <c r="J43" s="569"/>
      <c r="K43" s="569"/>
      <c r="L43" s="569"/>
      <c r="M43" s="570"/>
      <c r="N43" s="180"/>
      <c r="O43" s="591"/>
      <c r="P43" s="571" t="s">
        <v>268</v>
      </c>
      <c r="Q43" s="572"/>
      <c r="R43" s="573"/>
      <c r="S43" s="109">
        <v>520</v>
      </c>
      <c r="T43" s="109"/>
      <c r="U43" s="568" t="s">
        <v>269</v>
      </c>
      <c r="V43" s="569"/>
      <c r="W43" s="569"/>
      <c r="X43" s="569"/>
      <c r="Y43" s="569"/>
      <c r="Z43" s="569"/>
      <c r="AA43" s="570"/>
    </row>
    <row r="44" spans="1:27" ht="12.75" customHeight="1">
      <c r="A44" s="591"/>
      <c r="B44" s="571" t="s">
        <v>1474</v>
      </c>
      <c r="C44" s="572"/>
      <c r="D44" s="573"/>
      <c r="E44" s="109">
        <v>470</v>
      </c>
      <c r="F44" s="109"/>
      <c r="G44" s="568" t="s">
        <v>270</v>
      </c>
      <c r="H44" s="569"/>
      <c r="I44" s="569"/>
      <c r="J44" s="569"/>
      <c r="K44" s="569"/>
      <c r="L44" s="569"/>
      <c r="M44" s="570"/>
      <c r="N44" s="180"/>
      <c r="O44" s="591"/>
      <c r="P44" s="584"/>
      <c r="Q44" s="585"/>
      <c r="R44" s="586"/>
      <c r="S44" s="110"/>
      <c r="T44" s="110"/>
      <c r="U44" s="578"/>
      <c r="V44" s="579"/>
      <c r="W44" s="579"/>
      <c r="X44" s="579"/>
      <c r="Y44" s="579"/>
      <c r="Z44" s="579"/>
      <c r="AA44" s="580"/>
    </row>
    <row r="45" spans="1:27" ht="12.75" customHeight="1">
      <c r="A45" s="591"/>
      <c r="B45" s="571" t="s">
        <v>271</v>
      </c>
      <c r="C45" s="572"/>
      <c r="D45" s="573"/>
      <c r="E45" s="109">
        <v>410</v>
      </c>
      <c r="F45" s="109"/>
      <c r="G45" s="568" t="s">
        <v>272</v>
      </c>
      <c r="H45" s="569"/>
      <c r="I45" s="569"/>
      <c r="J45" s="569"/>
      <c r="K45" s="569"/>
      <c r="L45" s="569"/>
      <c r="M45" s="570"/>
      <c r="N45" s="180"/>
      <c r="O45" s="592"/>
      <c r="P45" s="577" t="s">
        <v>32</v>
      </c>
      <c r="Q45" s="453"/>
      <c r="R45" s="454"/>
      <c r="S45" s="123">
        <f>SUM(S31:S44)</f>
        <v>5730</v>
      </c>
      <c r="T45" s="123">
        <f>SUM(T31:T44)</f>
        <v>0</v>
      </c>
      <c r="U45" s="587"/>
      <c r="V45" s="588"/>
      <c r="W45" s="588"/>
      <c r="X45" s="588"/>
      <c r="Y45" s="588"/>
      <c r="Z45" s="588"/>
      <c r="AA45" s="589"/>
    </row>
    <row r="46" spans="1:27" ht="12.75" customHeight="1">
      <c r="A46" s="591"/>
      <c r="B46" s="571" t="s">
        <v>273</v>
      </c>
      <c r="C46" s="572"/>
      <c r="D46" s="573"/>
      <c r="E46" s="109">
        <v>430</v>
      </c>
      <c r="F46" s="109"/>
      <c r="G46" s="568" t="s">
        <v>274</v>
      </c>
      <c r="H46" s="569"/>
      <c r="I46" s="569"/>
      <c r="J46" s="569"/>
      <c r="K46" s="569"/>
      <c r="L46" s="569"/>
      <c r="M46" s="570"/>
      <c r="N46" s="180"/>
      <c r="O46" s="25"/>
      <c r="P46" s="25"/>
      <c r="Q46" s="25"/>
      <c r="R46" s="25"/>
      <c r="S46" s="25"/>
      <c r="T46" s="72"/>
      <c r="U46" s="25"/>
      <c r="V46" s="25"/>
      <c r="W46" s="25"/>
      <c r="X46" s="25"/>
      <c r="Y46" s="25"/>
      <c r="Z46" s="25"/>
      <c r="AA46" s="25"/>
    </row>
    <row r="47" spans="1:27" ht="12.75" customHeight="1">
      <c r="A47" s="591"/>
      <c r="B47" s="571" t="s">
        <v>1475</v>
      </c>
      <c r="C47" s="572"/>
      <c r="D47" s="573"/>
      <c r="E47" s="109">
        <v>920</v>
      </c>
      <c r="F47" s="109"/>
      <c r="G47" s="568" t="s">
        <v>275</v>
      </c>
      <c r="H47" s="569"/>
      <c r="I47" s="569"/>
      <c r="J47" s="569"/>
      <c r="K47" s="569"/>
      <c r="L47" s="569"/>
      <c r="M47" s="570"/>
      <c r="N47" s="180"/>
      <c r="O47" s="645" t="s">
        <v>276</v>
      </c>
      <c r="P47" s="646"/>
      <c r="Q47" s="646"/>
      <c r="R47" s="647"/>
      <c r="S47" s="134">
        <f>SUM(E16,E29,E41,E50,E63,S18,S30,S45)</f>
        <v>35620</v>
      </c>
      <c r="T47" s="153">
        <f>SUM(F16,F29,F41,F50,F63,T18,T30,T45)</f>
        <v>0</v>
      </c>
      <c r="U47" s="25"/>
      <c r="V47" s="25"/>
      <c r="W47" s="25"/>
      <c r="X47" s="25"/>
      <c r="Y47" s="25"/>
      <c r="Z47" s="25"/>
      <c r="AA47" s="25"/>
    </row>
    <row r="48" spans="1:27" ht="12.75" customHeight="1">
      <c r="A48" s="591"/>
      <c r="B48" s="571" t="s">
        <v>1476</v>
      </c>
      <c r="C48" s="572"/>
      <c r="D48" s="573"/>
      <c r="E48" s="109">
        <v>330</v>
      </c>
      <c r="F48" s="109"/>
      <c r="G48" s="568" t="s">
        <v>277</v>
      </c>
      <c r="H48" s="569"/>
      <c r="I48" s="569"/>
      <c r="J48" s="569"/>
      <c r="K48" s="569"/>
      <c r="L48" s="569"/>
      <c r="M48" s="570"/>
      <c r="N48" s="180"/>
      <c r="O48" s="25"/>
      <c r="P48" s="25"/>
      <c r="Q48" s="25"/>
      <c r="R48" s="25"/>
      <c r="S48" s="25"/>
      <c r="T48" s="72"/>
      <c r="U48" s="25"/>
      <c r="V48" s="25"/>
      <c r="W48" s="25"/>
      <c r="X48" s="25"/>
      <c r="Y48" s="25"/>
      <c r="Z48" s="25"/>
      <c r="AA48" s="25"/>
    </row>
    <row r="49" spans="1:27" ht="12.75" customHeight="1">
      <c r="A49" s="591"/>
      <c r="B49" s="584"/>
      <c r="C49" s="585"/>
      <c r="D49" s="586"/>
      <c r="E49" s="110"/>
      <c r="F49" s="110"/>
      <c r="G49" s="578"/>
      <c r="H49" s="579"/>
      <c r="I49" s="579"/>
      <c r="J49" s="579"/>
      <c r="K49" s="579"/>
      <c r="L49" s="579"/>
      <c r="M49" s="580"/>
      <c r="N49" s="180"/>
      <c r="O49" s="645" t="s">
        <v>278</v>
      </c>
      <c r="P49" s="646"/>
      <c r="Q49" s="646"/>
      <c r="R49" s="647"/>
      <c r="S49" s="133">
        <f>'小倉北区①'!S62+'小倉北区②'!S47</f>
        <v>78910</v>
      </c>
      <c r="T49" s="159">
        <f>'小倉北区①'!T62+'小倉北区②'!T47</f>
        <v>0</v>
      </c>
      <c r="U49" s="25"/>
      <c r="V49" s="25"/>
      <c r="W49" s="25"/>
      <c r="X49" s="25"/>
      <c r="Y49" s="25"/>
      <c r="Z49" s="25"/>
      <c r="AA49" s="25"/>
    </row>
    <row r="50" spans="1:27" ht="12.75" customHeight="1">
      <c r="A50" s="592"/>
      <c r="B50" s="577" t="s">
        <v>32</v>
      </c>
      <c r="C50" s="453"/>
      <c r="D50" s="644"/>
      <c r="E50" s="123">
        <f>SUM(E42:E49)</f>
        <v>3520</v>
      </c>
      <c r="F50" s="123">
        <f>SUM(F42:F49)</f>
        <v>0</v>
      </c>
      <c r="G50" s="587"/>
      <c r="H50" s="588"/>
      <c r="I50" s="588"/>
      <c r="J50" s="588"/>
      <c r="K50" s="588"/>
      <c r="L50" s="588"/>
      <c r="M50" s="589"/>
      <c r="N50" s="180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2.75" customHeight="1">
      <c r="A51" s="590" t="s">
        <v>279</v>
      </c>
      <c r="B51" s="596" t="s">
        <v>1477</v>
      </c>
      <c r="C51" s="597"/>
      <c r="D51" s="598"/>
      <c r="E51" s="122">
        <v>560</v>
      </c>
      <c r="F51" s="122"/>
      <c r="G51" s="574" t="s">
        <v>280</v>
      </c>
      <c r="H51" s="575"/>
      <c r="I51" s="575"/>
      <c r="J51" s="575"/>
      <c r="K51" s="575"/>
      <c r="L51" s="575"/>
      <c r="M51" s="576"/>
      <c r="N51" s="180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2.75" customHeight="1">
      <c r="A52" s="591"/>
      <c r="B52" s="571" t="s">
        <v>1478</v>
      </c>
      <c r="C52" s="572"/>
      <c r="D52" s="573"/>
      <c r="E52" s="109">
        <v>340</v>
      </c>
      <c r="F52" s="109"/>
      <c r="G52" s="568" t="s">
        <v>281</v>
      </c>
      <c r="H52" s="569"/>
      <c r="I52" s="569"/>
      <c r="J52" s="569"/>
      <c r="K52" s="569"/>
      <c r="L52" s="569"/>
      <c r="M52" s="570"/>
      <c r="N52" s="180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2.75" customHeight="1">
      <c r="A53" s="591"/>
      <c r="B53" s="571" t="s">
        <v>282</v>
      </c>
      <c r="C53" s="572"/>
      <c r="D53" s="573"/>
      <c r="E53" s="109">
        <v>470</v>
      </c>
      <c r="F53" s="109"/>
      <c r="G53" s="568" t="s">
        <v>283</v>
      </c>
      <c r="H53" s="569"/>
      <c r="I53" s="569"/>
      <c r="J53" s="569"/>
      <c r="K53" s="569"/>
      <c r="L53" s="569"/>
      <c r="M53" s="570"/>
      <c r="N53" s="180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2.75" customHeight="1">
      <c r="A54" s="591"/>
      <c r="B54" s="571" t="s">
        <v>284</v>
      </c>
      <c r="C54" s="572"/>
      <c r="D54" s="573"/>
      <c r="E54" s="109">
        <v>760</v>
      </c>
      <c r="F54" s="109"/>
      <c r="G54" s="568" t="s">
        <v>285</v>
      </c>
      <c r="H54" s="569"/>
      <c r="I54" s="569"/>
      <c r="J54" s="569"/>
      <c r="K54" s="569"/>
      <c r="L54" s="569"/>
      <c r="M54" s="570"/>
      <c r="N54" s="180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2.75" customHeight="1">
      <c r="A55" s="591"/>
      <c r="B55" s="571" t="s">
        <v>286</v>
      </c>
      <c r="C55" s="572"/>
      <c r="D55" s="573"/>
      <c r="E55" s="109">
        <v>790</v>
      </c>
      <c r="F55" s="109"/>
      <c r="G55" s="568" t="s">
        <v>287</v>
      </c>
      <c r="H55" s="569"/>
      <c r="I55" s="569"/>
      <c r="J55" s="569"/>
      <c r="K55" s="569"/>
      <c r="L55" s="569"/>
      <c r="M55" s="570"/>
      <c r="N55" s="180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2.75" customHeight="1">
      <c r="A56" s="591"/>
      <c r="B56" s="571" t="s">
        <v>288</v>
      </c>
      <c r="C56" s="572"/>
      <c r="D56" s="573"/>
      <c r="E56" s="109">
        <v>470</v>
      </c>
      <c r="F56" s="109"/>
      <c r="G56" s="568" t="s">
        <v>289</v>
      </c>
      <c r="H56" s="569"/>
      <c r="I56" s="569"/>
      <c r="J56" s="569"/>
      <c r="K56" s="569"/>
      <c r="L56" s="569"/>
      <c r="M56" s="570"/>
      <c r="N56" s="180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 customHeight="1">
      <c r="A57" s="591"/>
      <c r="B57" s="571" t="s">
        <v>290</v>
      </c>
      <c r="C57" s="572"/>
      <c r="D57" s="573"/>
      <c r="E57" s="109">
        <v>530</v>
      </c>
      <c r="F57" s="109"/>
      <c r="G57" s="568" t="s">
        <v>291</v>
      </c>
      <c r="H57" s="569"/>
      <c r="I57" s="569"/>
      <c r="J57" s="569"/>
      <c r="K57" s="569"/>
      <c r="L57" s="569"/>
      <c r="M57" s="570"/>
      <c r="N57" s="180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 customHeight="1">
      <c r="A58" s="591"/>
      <c r="B58" s="571" t="s">
        <v>1479</v>
      </c>
      <c r="C58" s="572"/>
      <c r="D58" s="573"/>
      <c r="E58" s="109">
        <v>490</v>
      </c>
      <c r="F58" s="109"/>
      <c r="G58" s="568" t="s">
        <v>292</v>
      </c>
      <c r="H58" s="569"/>
      <c r="I58" s="569"/>
      <c r="J58" s="569"/>
      <c r="K58" s="569"/>
      <c r="L58" s="569"/>
      <c r="M58" s="570"/>
      <c r="N58" s="180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 customHeight="1">
      <c r="A59" s="591"/>
      <c r="B59" s="571" t="s">
        <v>1480</v>
      </c>
      <c r="C59" s="572"/>
      <c r="D59" s="573"/>
      <c r="E59" s="109">
        <v>300</v>
      </c>
      <c r="F59" s="109"/>
      <c r="G59" s="568" t="s">
        <v>293</v>
      </c>
      <c r="H59" s="569"/>
      <c r="I59" s="569"/>
      <c r="J59" s="569"/>
      <c r="K59" s="569"/>
      <c r="L59" s="569"/>
      <c r="M59" s="570"/>
      <c r="N59" s="180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 customHeight="1">
      <c r="A60" s="591"/>
      <c r="B60" s="571" t="s">
        <v>1481</v>
      </c>
      <c r="C60" s="572"/>
      <c r="D60" s="573"/>
      <c r="E60" s="109">
        <v>490</v>
      </c>
      <c r="F60" s="109"/>
      <c r="G60" s="568" t="s">
        <v>294</v>
      </c>
      <c r="H60" s="569"/>
      <c r="I60" s="569"/>
      <c r="J60" s="569"/>
      <c r="K60" s="569"/>
      <c r="L60" s="569"/>
      <c r="M60" s="570"/>
      <c r="N60" s="180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 customHeight="1">
      <c r="A61" s="591"/>
      <c r="B61" s="571" t="s">
        <v>1482</v>
      </c>
      <c r="C61" s="572"/>
      <c r="D61" s="573"/>
      <c r="E61" s="109">
        <v>240</v>
      </c>
      <c r="F61" s="109"/>
      <c r="G61" s="568" t="s">
        <v>295</v>
      </c>
      <c r="H61" s="569"/>
      <c r="I61" s="569"/>
      <c r="J61" s="569"/>
      <c r="K61" s="569"/>
      <c r="L61" s="569"/>
      <c r="M61" s="570"/>
      <c r="N61" s="180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 customHeight="1">
      <c r="A62" s="591"/>
      <c r="B62" s="683"/>
      <c r="C62" s="684"/>
      <c r="D62" s="685"/>
      <c r="E62" s="112"/>
      <c r="F62" s="112"/>
      <c r="G62" s="578"/>
      <c r="H62" s="579"/>
      <c r="I62" s="579"/>
      <c r="J62" s="579"/>
      <c r="K62" s="579"/>
      <c r="L62" s="579"/>
      <c r="M62" s="580"/>
      <c r="N62" s="180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2.75" customHeight="1">
      <c r="A63" s="592"/>
      <c r="B63" s="577" t="s">
        <v>32</v>
      </c>
      <c r="C63" s="453"/>
      <c r="D63" s="644"/>
      <c r="E63" s="123">
        <f>SUM(E51:E62)</f>
        <v>5440</v>
      </c>
      <c r="F63" s="132">
        <f>SUM(F51:F62)</f>
        <v>0</v>
      </c>
      <c r="G63" s="587"/>
      <c r="H63" s="588"/>
      <c r="I63" s="588"/>
      <c r="J63" s="588"/>
      <c r="K63" s="588"/>
      <c r="L63" s="588"/>
      <c r="M63" s="589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5:27" ht="12.75" customHeight="1"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5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2.75" customHeight="1">
      <c r="A67" s="629" t="s">
        <v>949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</row>
    <row r="68" spans="1:13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70" spans="1:27" ht="12.75" customHeight="1">
      <c r="A70" s="25"/>
      <c r="B70" s="25"/>
      <c r="C70" s="25"/>
      <c r="D70" s="25"/>
      <c r="E70" s="25"/>
      <c r="F70" s="25"/>
      <c r="G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2" spans="1:13" ht="12.75" customHeight="1">
      <c r="A72" s="5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sheetProtection/>
  <mergeCells count="225">
    <mergeCell ref="X1:AA1"/>
    <mergeCell ref="D1:W1"/>
    <mergeCell ref="A67:AA67"/>
    <mergeCell ref="G56:M56"/>
    <mergeCell ref="A42:A50"/>
    <mergeCell ref="B46:D46"/>
    <mergeCell ref="G60:M60"/>
    <mergeCell ref="G63:M63"/>
    <mergeCell ref="G62:M62"/>
    <mergeCell ref="G59:M59"/>
    <mergeCell ref="G58:M58"/>
    <mergeCell ref="G61:M61"/>
    <mergeCell ref="O47:R47"/>
    <mergeCell ref="G52:M52"/>
    <mergeCell ref="U45:AA45"/>
    <mergeCell ref="U37:AA37"/>
    <mergeCell ref="U44:AA44"/>
    <mergeCell ref="U42:AA42"/>
    <mergeCell ref="G47:M47"/>
    <mergeCell ref="G49:M49"/>
    <mergeCell ref="U35:AA35"/>
    <mergeCell ref="U41:AA41"/>
    <mergeCell ref="U38:AA38"/>
    <mergeCell ref="U39:AA39"/>
    <mergeCell ref="U40:AA40"/>
    <mergeCell ref="G43:M43"/>
    <mergeCell ref="P41:R41"/>
    <mergeCell ref="G41:M41"/>
    <mergeCell ref="P42:R42"/>
    <mergeCell ref="U43:AA43"/>
    <mergeCell ref="P43:R43"/>
    <mergeCell ref="O49:R49"/>
    <mergeCell ref="G53:M53"/>
    <mergeCell ref="G54:M54"/>
    <mergeCell ref="G50:M50"/>
    <mergeCell ref="G45:M45"/>
    <mergeCell ref="P44:R44"/>
    <mergeCell ref="O31:O45"/>
    <mergeCell ref="P45:R45"/>
    <mergeCell ref="G42:M42"/>
    <mergeCell ref="B28:D28"/>
    <mergeCell ref="B27:D27"/>
    <mergeCell ref="B26:D26"/>
    <mergeCell ref="B38:D38"/>
    <mergeCell ref="B37:D37"/>
    <mergeCell ref="G57:M57"/>
    <mergeCell ref="G55:M55"/>
    <mergeCell ref="G51:M51"/>
    <mergeCell ref="G46:M46"/>
    <mergeCell ref="G48:M48"/>
    <mergeCell ref="B48:D48"/>
    <mergeCell ref="B44:D44"/>
    <mergeCell ref="B47:D47"/>
    <mergeCell ref="B41:D41"/>
    <mergeCell ref="B43:D43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B30:D30"/>
    <mergeCell ref="B40:D40"/>
    <mergeCell ref="B49:D49"/>
    <mergeCell ref="B56:D56"/>
    <mergeCell ref="B52:D52"/>
    <mergeCell ref="B51:D51"/>
    <mergeCell ref="B53:D53"/>
    <mergeCell ref="B55:D55"/>
    <mergeCell ref="B54:D54"/>
    <mergeCell ref="B50:D50"/>
    <mergeCell ref="A51:A63"/>
    <mergeCell ref="B63:D63"/>
    <mergeCell ref="B62:D62"/>
    <mergeCell ref="B59:D59"/>
    <mergeCell ref="B58:D58"/>
    <mergeCell ref="B61:D61"/>
    <mergeCell ref="B60:D60"/>
    <mergeCell ref="B57:D57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G40:M40"/>
    <mergeCell ref="P33:R33"/>
    <mergeCell ref="P37:R37"/>
    <mergeCell ref="P36:R36"/>
    <mergeCell ref="P35:R35"/>
    <mergeCell ref="P40:R40"/>
    <mergeCell ref="G36:M36"/>
    <mergeCell ref="G39:M39"/>
    <mergeCell ref="G33:M33"/>
    <mergeCell ref="G35:M35"/>
    <mergeCell ref="G44:M44"/>
    <mergeCell ref="O19:O30"/>
    <mergeCell ref="G19:M19"/>
    <mergeCell ref="P20:R20"/>
    <mergeCell ref="P29:R29"/>
    <mergeCell ref="P34:R34"/>
    <mergeCell ref="P39:R39"/>
    <mergeCell ref="P38:R38"/>
    <mergeCell ref="G38:M38"/>
    <mergeCell ref="G34:M34"/>
    <mergeCell ref="U26:AA26"/>
    <mergeCell ref="U36:AA36"/>
    <mergeCell ref="U27:AA27"/>
    <mergeCell ref="U34:AA34"/>
    <mergeCell ref="U14:AA14"/>
    <mergeCell ref="U15:AA15"/>
    <mergeCell ref="U17:AA17"/>
    <mergeCell ref="U24:AA24"/>
    <mergeCell ref="U23:AA23"/>
    <mergeCell ref="U16:AA16"/>
    <mergeCell ref="G32:M32"/>
    <mergeCell ref="G29:M29"/>
    <mergeCell ref="G24:M24"/>
    <mergeCell ref="G31:M31"/>
    <mergeCell ref="G30:M30"/>
    <mergeCell ref="G27:M27"/>
    <mergeCell ref="G37:M37"/>
    <mergeCell ref="P31:R31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U4:V4"/>
    <mergeCell ref="G5:M5"/>
    <mergeCell ref="D2:E2"/>
    <mergeCell ref="F2:G2"/>
    <mergeCell ref="J2:M2"/>
    <mergeCell ref="P2:Q2"/>
    <mergeCell ref="P5:R5"/>
    <mergeCell ref="U2:AA2"/>
    <mergeCell ref="U3:Z3"/>
    <mergeCell ref="X4:Z4"/>
    <mergeCell ref="B8:D8"/>
    <mergeCell ref="B6:D6"/>
    <mergeCell ref="B7:D7"/>
    <mergeCell ref="U5:AA5"/>
    <mergeCell ref="U6:AA6"/>
    <mergeCell ref="U7:AA7"/>
    <mergeCell ref="U8:AA8"/>
    <mergeCell ref="G7:M7"/>
    <mergeCell ref="P6:R6"/>
    <mergeCell ref="P22:R22"/>
    <mergeCell ref="B16:D16"/>
    <mergeCell ref="B12:D12"/>
    <mergeCell ref="G16:M16"/>
    <mergeCell ref="P12:R12"/>
    <mergeCell ref="P21:R21"/>
    <mergeCell ref="B13:D13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G11:M11"/>
    <mergeCell ref="G14:M14"/>
    <mergeCell ref="O6:O18"/>
    <mergeCell ref="P11:R11"/>
    <mergeCell ref="G12:M12"/>
    <mergeCell ref="P17:R17"/>
    <mergeCell ref="G6:M6"/>
    <mergeCell ref="P9:R9"/>
    <mergeCell ref="G8:M8"/>
    <mergeCell ref="P7:R7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</mergeCells>
  <conditionalFormatting sqref="F6:F63">
    <cfRule type="cellIs" priority="2" dxfId="20" operator="greaterThan" stopIfTrue="1">
      <formula>E6</formula>
    </cfRule>
  </conditionalFormatting>
  <conditionalFormatting sqref="T6:T49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8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1483</v>
      </c>
      <c r="B1" s="468"/>
      <c r="C1" s="468"/>
      <c r="D1" s="682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1485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1486</v>
      </c>
      <c r="X4" s="651">
        <f>T66</f>
        <v>0</v>
      </c>
      <c r="Y4" s="588"/>
      <c r="Z4" s="588"/>
      <c r="AA4" s="7" t="s">
        <v>1487</v>
      </c>
    </row>
    <row r="5" spans="1:27" ht="12.75" customHeight="1">
      <c r="A5" s="27"/>
      <c r="B5" s="606" t="s">
        <v>1488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53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296</v>
      </c>
      <c r="B6" s="596" t="s">
        <v>1489</v>
      </c>
      <c r="C6" s="597"/>
      <c r="D6" s="598"/>
      <c r="E6" s="122">
        <v>500</v>
      </c>
      <c r="F6" s="144"/>
      <c r="G6" s="574" t="s">
        <v>297</v>
      </c>
      <c r="H6" s="575"/>
      <c r="I6" s="575"/>
      <c r="J6" s="575"/>
      <c r="K6" s="575"/>
      <c r="L6" s="575"/>
      <c r="M6" s="576"/>
      <c r="N6" s="180"/>
      <c r="O6" s="690" t="s">
        <v>1765</v>
      </c>
      <c r="P6" s="596" t="s">
        <v>1490</v>
      </c>
      <c r="Q6" s="597"/>
      <c r="R6" s="598"/>
      <c r="S6" s="122">
        <v>320</v>
      </c>
      <c r="T6" s="144"/>
      <c r="U6" s="574" t="s">
        <v>1162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298</v>
      </c>
      <c r="C7" s="572"/>
      <c r="D7" s="573"/>
      <c r="E7" s="109">
        <v>560</v>
      </c>
      <c r="F7" s="141"/>
      <c r="G7" s="568" t="s">
        <v>1111</v>
      </c>
      <c r="H7" s="569"/>
      <c r="I7" s="569"/>
      <c r="J7" s="569"/>
      <c r="K7" s="569"/>
      <c r="L7" s="569"/>
      <c r="M7" s="570"/>
      <c r="N7" s="180"/>
      <c r="O7" s="591"/>
      <c r="P7" s="571" t="s">
        <v>1491</v>
      </c>
      <c r="Q7" s="572"/>
      <c r="R7" s="573"/>
      <c r="S7" s="109">
        <v>230</v>
      </c>
      <c r="T7" s="141"/>
      <c r="U7" s="568" t="s">
        <v>1163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299</v>
      </c>
      <c r="C8" s="572"/>
      <c r="D8" s="573"/>
      <c r="E8" s="109">
        <v>550</v>
      </c>
      <c r="F8" s="141"/>
      <c r="G8" s="568" t="s">
        <v>1112</v>
      </c>
      <c r="H8" s="569"/>
      <c r="I8" s="569"/>
      <c r="J8" s="569"/>
      <c r="K8" s="569"/>
      <c r="L8" s="569"/>
      <c r="M8" s="570"/>
      <c r="N8" s="180"/>
      <c r="O8" s="591"/>
      <c r="P8" s="571" t="s">
        <v>1492</v>
      </c>
      <c r="Q8" s="572"/>
      <c r="R8" s="573"/>
      <c r="S8" s="110">
        <v>420</v>
      </c>
      <c r="T8" s="141"/>
      <c r="U8" s="578" t="s">
        <v>1164</v>
      </c>
      <c r="V8" s="579"/>
      <c r="W8" s="579"/>
      <c r="X8" s="579"/>
      <c r="Y8" s="579"/>
      <c r="Z8" s="579"/>
      <c r="AA8" s="580"/>
    </row>
    <row r="9" spans="1:27" ht="12.75" customHeight="1">
      <c r="A9" s="591"/>
      <c r="B9" s="571" t="s">
        <v>300</v>
      </c>
      <c r="C9" s="572"/>
      <c r="D9" s="573"/>
      <c r="E9" s="109">
        <v>500</v>
      </c>
      <c r="F9" s="109"/>
      <c r="G9" s="568" t="s">
        <v>1113</v>
      </c>
      <c r="H9" s="569"/>
      <c r="I9" s="569"/>
      <c r="J9" s="569"/>
      <c r="K9" s="569"/>
      <c r="L9" s="569"/>
      <c r="M9" s="570"/>
      <c r="N9" s="180"/>
      <c r="O9" s="592"/>
      <c r="P9" s="577" t="s">
        <v>32</v>
      </c>
      <c r="Q9" s="453"/>
      <c r="R9" s="454"/>
      <c r="S9" s="123">
        <f>SUM(E56:E65,S6:S8)</f>
        <v>4480</v>
      </c>
      <c r="T9" s="123">
        <f>SUM(F56:F65,T6:T8)</f>
        <v>0</v>
      </c>
      <c r="U9" s="587"/>
      <c r="V9" s="588"/>
      <c r="W9" s="588"/>
      <c r="X9" s="588"/>
      <c r="Y9" s="588"/>
      <c r="Z9" s="588"/>
      <c r="AA9" s="589"/>
    </row>
    <row r="10" spans="1:27" ht="12.75" customHeight="1">
      <c r="A10" s="591"/>
      <c r="B10" s="571" t="s">
        <v>301</v>
      </c>
      <c r="C10" s="572"/>
      <c r="D10" s="573"/>
      <c r="E10" s="109">
        <v>370</v>
      </c>
      <c r="F10" s="109"/>
      <c r="G10" s="568" t="s">
        <v>1114</v>
      </c>
      <c r="H10" s="569"/>
      <c r="I10" s="569"/>
      <c r="J10" s="569"/>
      <c r="K10" s="569"/>
      <c r="L10" s="569"/>
      <c r="M10" s="570"/>
      <c r="N10" s="180"/>
      <c r="O10" s="590" t="s">
        <v>302</v>
      </c>
      <c r="P10" s="571" t="s">
        <v>1493</v>
      </c>
      <c r="Q10" s="572"/>
      <c r="R10" s="573"/>
      <c r="S10" s="122">
        <v>160</v>
      </c>
      <c r="T10" s="122"/>
      <c r="U10" s="574" t="s">
        <v>1165</v>
      </c>
      <c r="V10" s="575"/>
      <c r="W10" s="575"/>
      <c r="X10" s="575"/>
      <c r="Y10" s="575"/>
      <c r="Z10" s="575"/>
      <c r="AA10" s="576"/>
    </row>
    <row r="11" spans="1:27" ht="12.75" customHeight="1">
      <c r="A11" s="591"/>
      <c r="B11" s="571" t="s">
        <v>303</v>
      </c>
      <c r="C11" s="572"/>
      <c r="D11" s="573"/>
      <c r="E11" s="109">
        <v>450</v>
      </c>
      <c r="F11" s="109"/>
      <c r="G11" s="568" t="s">
        <v>1115</v>
      </c>
      <c r="H11" s="569"/>
      <c r="I11" s="569"/>
      <c r="J11" s="569"/>
      <c r="K11" s="569"/>
      <c r="L11" s="569"/>
      <c r="M11" s="570"/>
      <c r="N11" s="180"/>
      <c r="O11" s="688"/>
      <c r="P11" s="571" t="s">
        <v>1494</v>
      </c>
      <c r="Q11" s="572"/>
      <c r="R11" s="573"/>
      <c r="S11" s="109">
        <v>390</v>
      </c>
      <c r="T11" s="109"/>
      <c r="U11" s="568" t="s">
        <v>1166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304</v>
      </c>
      <c r="C12" s="572"/>
      <c r="D12" s="573"/>
      <c r="E12" s="109">
        <v>230</v>
      </c>
      <c r="F12" s="109"/>
      <c r="G12" s="568" t="s">
        <v>1116</v>
      </c>
      <c r="H12" s="569"/>
      <c r="I12" s="569"/>
      <c r="J12" s="569"/>
      <c r="K12" s="569"/>
      <c r="L12" s="569"/>
      <c r="M12" s="570"/>
      <c r="N12" s="180"/>
      <c r="O12" s="688"/>
      <c r="P12" s="571" t="s">
        <v>1495</v>
      </c>
      <c r="Q12" s="572"/>
      <c r="R12" s="573"/>
      <c r="S12" s="109">
        <v>420</v>
      </c>
      <c r="T12" s="109"/>
      <c r="U12" s="568" t="s">
        <v>1167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305</v>
      </c>
      <c r="C13" s="572"/>
      <c r="D13" s="573"/>
      <c r="E13" s="109">
        <v>310</v>
      </c>
      <c r="F13" s="109"/>
      <c r="G13" s="568" t="s">
        <v>1117</v>
      </c>
      <c r="H13" s="569"/>
      <c r="I13" s="569"/>
      <c r="J13" s="569"/>
      <c r="K13" s="569"/>
      <c r="L13" s="569"/>
      <c r="M13" s="570"/>
      <c r="N13" s="180"/>
      <c r="O13" s="688"/>
      <c r="P13" s="571" t="s">
        <v>1496</v>
      </c>
      <c r="Q13" s="572"/>
      <c r="R13" s="573"/>
      <c r="S13" s="109">
        <v>460</v>
      </c>
      <c r="T13" s="109"/>
      <c r="U13" s="568" t="s">
        <v>1168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661" t="s">
        <v>306</v>
      </c>
      <c r="C14" s="662"/>
      <c r="D14" s="663"/>
      <c r="E14" s="110">
        <v>320</v>
      </c>
      <c r="F14" s="110"/>
      <c r="G14" s="578" t="s">
        <v>1118</v>
      </c>
      <c r="H14" s="579"/>
      <c r="I14" s="579"/>
      <c r="J14" s="579"/>
      <c r="K14" s="579"/>
      <c r="L14" s="579"/>
      <c r="M14" s="580"/>
      <c r="N14" s="180"/>
      <c r="O14" s="688"/>
      <c r="P14" s="571" t="s">
        <v>1497</v>
      </c>
      <c r="Q14" s="572"/>
      <c r="R14" s="573"/>
      <c r="S14" s="109">
        <v>360</v>
      </c>
      <c r="T14" s="109"/>
      <c r="U14" s="568" t="s">
        <v>1169</v>
      </c>
      <c r="V14" s="569"/>
      <c r="W14" s="569"/>
      <c r="X14" s="569"/>
      <c r="Y14" s="569"/>
      <c r="Z14" s="569"/>
      <c r="AA14" s="570"/>
    </row>
    <row r="15" spans="1:27" ht="12.75" customHeight="1">
      <c r="A15" s="592"/>
      <c r="B15" s="577" t="s">
        <v>852</v>
      </c>
      <c r="C15" s="453"/>
      <c r="D15" s="454"/>
      <c r="E15" s="123">
        <f>SUM(E6:E14)</f>
        <v>3790</v>
      </c>
      <c r="F15" s="123">
        <f>SUM(F6:F14)</f>
        <v>0</v>
      </c>
      <c r="G15" s="620"/>
      <c r="H15" s="621"/>
      <c r="I15" s="621"/>
      <c r="J15" s="621"/>
      <c r="K15" s="621"/>
      <c r="L15" s="621"/>
      <c r="M15" s="622"/>
      <c r="N15" s="180"/>
      <c r="O15" s="688"/>
      <c r="P15" s="571" t="s">
        <v>1498</v>
      </c>
      <c r="Q15" s="572"/>
      <c r="R15" s="573"/>
      <c r="S15" s="109">
        <v>530</v>
      </c>
      <c r="T15" s="109"/>
      <c r="U15" s="568" t="s">
        <v>1170</v>
      </c>
      <c r="V15" s="569"/>
      <c r="W15" s="569"/>
      <c r="X15" s="569"/>
      <c r="Y15" s="569"/>
      <c r="Z15" s="569"/>
      <c r="AA15" s="570"/>
    </row>
    <row r="16" spans="1:27" ht="12.75" customHeight="1">
      <c r="A16" s="590" t="s">
        <v>307</v>
      </c>
      <c r="B16" s="571" t="s">
        <v>1499</v>
      </c>
      <c r="C16" s="572"/>
      <c r="D16" s="573"/>
      <c r="E16" s="122">
        <v>680</v>
      </c>
      <c r="F16" s="122"/>
      <c r="G16" s="574" t="s">
        <v>1119</v>
      </c>
      <c r="H16" s="575"/>
      <c r="I16" s="575"/>
      <c r="J16" s="575"/>
      <c r="K16" s="575"/>
      <c r="L16" s="575"/>
      <c r="M16" s="576"/>
      <c r="N16" s="180"/>
      <c r="O16" s="688"/>
      <c r="P16" s="571" t="s">
        <v>308</v>
      </c>
      <c r="Q16" s="572"/>
      <c r="R16" s="573"/>
      <c r="S16" s="109">
        <v>470</v>
      </c>
      <c r="T16" s="109"/>
      <c r="U16" s="568" t="s">
        <v>1171</v>
      </c>
      <c r="V16" s="569"/>
      <c r="W16" s="569"/>
      <c r="X16" s="569"/>
      <c r="Y16" s="569"/>
      <c r="Z16" s="569"/>
      <c r="AA16" s="570"/>
    </row>
    <row r="17" spans="1:27" ht="12.75" customHeight="1">
      <c r="A17" s="591"/>
      <c r="B17" s="571" t="s">
        <v>1500</v>
      </c>
      <c r="C17" s="572"/>
      <c r="D17" s="573"/>
      <c r="E17" s="109">
        <v>440</v>
      </c>
      <c r="F17" s="109"/>
      <c r="G17" s="568" t="s">
        <v>1120</v>
      </c>
      <c r="H17" s="569"/>
      <c r="I17" s="569"/>
      <c r="J17" s="569"/>
      <c r="K17" s="569"/>
      <c r="L17" s="569"/>
      <c r="M17" s="570"/>
      <c r="N17" s="180"/>
      <c r="O17" s="688"/>
      <c r="P17" s="571" t="s">
        <v>309</v>
      </c>
      <c r="Q17" s="572"/>
      <c r="R17" s="573"/>
      <c r="S17" s="109">
        <v>310</v>
      </c>
      <c r="T17" s="109"/>
      <c r="U17" s="568" t="s">
        <v>1172</v>
      </c>
      <c r="V17" s="569"/>
      <c r="W17" s="569"/>
      <c r="X17" s="569"/>
      <c r="Y17" s="569"/>
      <c r="Z17" s="569"/>
      <c r="AA17" s="570"/>
    </row>
    <row r="18" spans="1:27" ht="12.75" customHeight="1">
      <c r="A18" s="591"/>
      <c r="B18" s="571" t="s">
        <v>1501</v>
      </c>
      <c r="C18" s="572"/>
      <c r="D18" s="573"/>
      <c r="E18" s="109">
        <v>350</v>
      </c>
      <c r="F18" s="109"/>
      <c r="G18" s="568" t="s">
        <v>1121</v>
      </c>
      <c r="H18" s="569"/>
      <c r="I18" s="569"/>
      <c r="J18" s="569"/>
      <c r="K18" s="569"/>
      <c r="L18" s="569"/>
      <c r="M18" s="570"/>
      <c r="N18" s="180"/>
      <c r="O18" s="688"/>
      <c r="P18" s="571" t="s">
        <v>310</v>
      </c>
      <c r="Q18" s="572"/>
      <c r="R18" s="573"/>
      <c r="S18" s="109">
        <v>570</v>
      </c>
      <c r="T18" s="109"/>
      <c r="U18" s="568" t="s">
        <v>1173</v>
      </c>
      <c r="V18" s="569"/>
      <c r="W18" s="569"/>
      <c r="X18" s="569"/>
      <c r="Y18" s="569"/>
      <c r="Z18" s="569"/>
      <c r="AA18" s="570"/>
    </row>
    <row r="19" spans="1:27" ht="12.75" customHeight="1">
      <c r="A19" s="591"/>
      <c r="B19" s="571" t="s">
        <v>1502</v>
      </c>
      <c r="C19" s="572"/>
      <c r="D19" s="573"/>
      <c r="E19" s="109">
        <v>740</v>
      </c>
      <c r="F19" s="109"/>
      <c r="G19" s="568" t="s">
        <v>1122</v>
      </c>
      <c r="H19" s="569"/>
      <c r="I19" s="569"/>
      <c r="J19" s="569"/>
      <c r="K19" s="569"/>
      <c r="L19" s="569"/>
      <c r="M19" s="570"/>
      <c r="N19" s="180"/>
      <c r="O19" s="688"/>
      <c r="P19" s="571" t="s">
        <v>311</v>
      </c>
      <c r="Q19" s="572"/>
      <c r="R19" s="573"/>
      <c r="S19" s="109">
        <v>400</v>
      </c>
      <c r="T19" s="109"/>
      <c r="U19" s="568" t="s">
        <v>1174</v>
      </c>
      <c r="V19" s="569"/>
      <c r="W19" s="569"/>
      <c r="X19" s="569"/>
      <c r="Y19" s="569"/>
      <c r="Z19" s="569"/>
      <c r="AA19" s="570"/>
    </row>
    <row r="20" spans="1:27" ht="12.75" customHeight="1">
      <c r="A20" s="591"/>
      <c r="B20" s="571" t="s">
        <v>1503</v>
      </c>
      <c r="C20" s="572"/>
      <c r="D20" s="573"/>
      <c r="E20" s="109">
        <v>880</v>
      </c>
      <c r="F20" s="109"/>
      <c r="G20" s="568" t="s">
        <v>1123</v>
      </c>
      <c r="H20" s="569"/>
      <c r="I20" s="569"/>
      <c r="J20" s="569"/>
      <c r="K20" s="569"/>
      <c r="L20" s="569"/>
      <c r="M20" s="570"/>
      <c r="N20" s="180"/>
      <c r="O20" s="688"/>
      <c r="P20" s="571" t="s">
        <v>312</v>
      </c>
      <c r="Q20" s="572"/>
      <c r="R20" s="573"/>
      <c r="S20" s="109">
        <v>250</v>
      </c>
      <c r="T20" s="109"/>
      <c r="U20" s="568" t="s">
        <v>1175</v>
      </c>
      <c r="V20" s="569"/>
      <c r="W20" s="569"/>
      <c r="X20" s="569"/>
      <c r="Y20" s="569"/>
      <c r="Z20" s="569"/>
      <c r="AA20" s="570"/>
    </row>
    <row r="21" spans="1:27" ht="12.75" customHeight="1">
      <c r="A21" s="591"/>
      <c r="B21" s="571" t="s">
        <v>1504</v>
      </c>
      <c r="C21" s="572"/>
      <c r="D21" s="573"/>
      <c r="E21" s="109">
        <v>440</v>
      </c>
      <c r="F21" s="109"/>
      <c r="G21" s="568" t="s">
        <v>1124</v>
      </c>
      <c r="H21" s="569"/>
      <c r="I21" s="569"/>
      <c r="J21" s="569"/>
      <c r="K21" s="569"/>
      <c r="L21" s="569"/>
      <c r="M21" s="570"/>
      <c r="N21" s="180"/>
      <c r="O21" s="688"/>
      <c r="P21" s="571" t="s">
        <v>313</v>
      </c>
      <c r="Q21" s="572"/>
      <c r="R21" s="573"/>
      <c r="S21" s="109">
        <v>420</v>
      </c>
      <c r="T21" s="109"/>
      <c r="U21" s="673" t="s">
        <v>1176</v>
      </c>
      <c r="V21" s="674"/>
      <c r="W21" s="674"/>
      <c r="X21" s="674"/>
      <c r="Y21" s="674"/>
      <c r="Z21" s="674"/>
      <c r="AA21" s="675"/>
    </row>
    <row r="22" spans="1:27" ht="12.75" customHeight="1">
      <c r="A22" s="591"/>
      <c r="B22" s="571" t="s">
        <v>1505</v>
      </c>
      <c r="C22" s="572"/>
      <c r="D22" s="573"/>
      <c r="E22" s="110">
        <v>50</v>
      </c>
      <c r="F22" s="110"/>
      <c r="G22" s="578" t="s">
        <v>1125</v>
      </c>
      <c r="H22" s="579"/>
      <c r="I22" s="579"/>
      <c r="J22" s="579"/>
      <c r="K22" s="579"/>
      <c r="L22" s="579"/>
      <c r="M22" s="580"/>
      <c r="N22" s="180"/>
      <c r="O22" s="688"/>
      <c r="P22" s="571" t="s">
        <v>314</v>
      </c>
      <c r="Q22" s="572"/>
      <c r="R22" s="573"/>
      <c r="S22" s="110">
        <v>520</v>
      </c>
      <c r="T22" s="110"/>
      <c r="U22" s="578" t="s">
        <v>1177</v>
      </c>
      <c r="V22" s="579"/>
      <c r="W22" s="579"/>
      <c r="X22" s="579"/>
      <c r="Y22" s="579"/>
      <c r="Z22" s="579"/>
      <c r="AA22" s="580"/>
    </row>
    <row r="23" spans="1:27" ht="12.75" customHeight="1">
      <c r="A23" s="592"/>
      <c r="B23" s="577" t="s">
        <v>32</v>
      </c>
      <c r="C23" s="453"/>
      <c r="D23" s="454"/>
      <c r="E23" s="123">
        <f>SUM(E16:E22)</f>
        <v>3580</v>
      </c>
      <c r="F23" s="123">
        <f>SUM(F16:F22)</f>
        <v>0</v>
      </c>
      <c r="G23" s="587"/>
      <c r="H23" s="588"/>
      <c r="I23" s="588"/>
      <c r="J23" s="588"/>
      <c r="K23" s="588"/>
      <c r="L23" s="588"/>
      <c r="M23" s="589"/>
      <c r="N23" s="180"/>
      <c r="O23" s="689"/>
      <c r="P23" s="577" t="s">
        <v>32</v>
      </c>
      <c r="Q23" s="453"/>
      <c r="R23" s="454"/>
      <c r="S23" s="123">
        <f>SUM(S10:S22)</f>
        <v>5260</v>
      </c>
      <c r="T23" s="123">
        <f>SUM(T10:T22)</f>
        <v>0</v>
      </c>
      <c r="U23" s="587"/>
      <c r="V23" s="588"/>
      <c r="W23" s="588"/>
      <c r="X23" s="588"/>
      <c r="Y23" s="588"/>
      <c r="Z23" s="588"/>
      <c r="AA23" s="589"/>
    </row>
    <row r="24" spans="1:27" ht="12.75" customHeight="1">
      <c r="A24" s="590" t="s">
        <v>315</v>
      </c>
      <c r="B24" s="571" t="s">
        <v>1506</v>
      </c>
      <c r="C24" s="572"/>
      <c r="D24" s="573"/>
      <c r="E24" s="122">
        <v>230</v>
      </c>
      <c r="F24" s="122"/>
      <c r="G24" s="574" t="s">
        <v>316</v>
      </c>
      <c r="H24" s="575"/>
      <c r="I24" s="575"/>
      <c r="J24" s="575"/>
      <c r="K24" s="575"/>
      <c r="L24" s="575"/>
      <c r="M24" s="576"/>
      <c r="N24" s="180"/>
      <c r="O24" s="590" t="s">
        <v>317</v>
      </c>
      <c r="P24" s="571" t="s">
        <v>1507</v>
      </c>
      <c r="Q24" s="572"/>
      <c r="R24" s="573"/>
      <c r="S24" s="122">
        <v>250</v>
      </c>
      <c r="T24" s="122"/>
      <c r="U24" s="574" t="s">
        <v>1178</v>
      </c>
      <c r="V24" s="575"/>
      <c r="W24" s="575"/>
      <c r="X24" s="575"/>
      <c r="Y24" s="575"/>
      <c r="Z24" s="575"/>
      <c r="AA24" s="576"/>
    </row>
    <row r="25" spans="1:27" ht="12.75" customHeight="1">
      <c r="A25" s="591"/>
      <c r="B25" s="571" t="s">
        <v>1508</v>
      </c>
      <c r="C25" s="572"/>
      <c r="D25" s="573"/>
      <c r="E25" s="109">
        <v>500</v>
      </c>
      <c r="F25" s="109"/>
      <c r="G25" s="568" t="s">
        <v>1126</v>
      </c>
      <c r="H25" s="569"/>
      <c r="I25" s="569"/>
      <c r="J25" s="569"/>
      <c r="K25" s="569"/>
      <c r="L25" s="569"/>
      <c r="M25" s="570"/>
      <c r="N25" s="180"/>
      <c r="O25" s="688"/>
      <c r="P25" s="571" t="s">
        <v>1509</v>
      </c>
      <c r="Q25" s="572"/>
      <c r="R25" s="573"/>
      <c r="S25" s="109">
        <v>540</v>
      </c>
      <c r="T25" s="109"/>
      <c r="U25" s="568" t="s">
        <v>1179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1510</v>
      </c>
      <c r="C26" s="572"/>
      <c r="D26" s="573"/>
      <c r="E26" s="109">
        <v>820</v>
      </c>
      <c r="F26" s="109"/>
      <c r="G26" s="568" t="s">
        <v>1127</v>
      </c>
      <c r="H26" s="569"/>
      <c r="I26" s="569"/>
      <c r="J26" s="569"/>
      <c r="K26" s="569"/>
      <c r="L26" s="569"/>
      <c r="M26" s="570"/>
      <c r="N26" s="180"/>
      <c r="O26" s="688"/>
      <c r="P26" s="571" t="s">
        <v>1511</v>
      </c>
      <c r="Q26" s="572"/>
      <c r="R26" s="573"/>
      <c r="S26" s="109">
        <v>480</v>
      </c>
      <c r="T26" s="109"/>
      <c r="U26" s="568" t="s">
        <v>1180</v>
      </c>
      <c r="V26" s="569"/>
      <c r="W26" s="569"/>
      <c r="X26" s="569"/>
      <c r="Y26" s="569"/>
      <c r="Z26" s="569"/>
      <c r="AA26" s="570"/>
    </row>
    <row r="27" spans="1:27" ht="12.75" customHeight="1">
      <c r="A27" s="591"/>
      <c r="B27" s="571" t="s">
        <v>318</v>
      </c>
      <c r="C27" s="572"/>
      <c r="D27" s="573"/>
      <c r="E27" s="109">
        <v>490</v>
      </c>
      <c r="F27" s="109"/>
      <c r="G27" s="568" t="s">
        <v>319</v>
      </c>
      <c r="H27" s="569"/>
      <c r="I27" s="569"/>
      <c r="J27" s="569"/>
      <c r="K27" s="569"/>
      <c r="L27" s="569"/>
      <c r="M27" s="570"/>
      <c r="N27" s="180"/>
      <c r="O27" s="688"/>
      <c r="P27" s="571" t="s">
        <v>1512</v>
      </c>
      <c r="Q27" s="572"/>
      <c r="R27" s="573"/>
      <c r="S27" s="109">
        <v>400</v>
      </c>
      <c r="T27" s="109"/>
      <c r="U27" s="568" t="s">
        <v>1181</v>
      </c>
      <c r="V27" s="569"/>
      <c r="W27" s="569"/>
      <c r="X27" s="569"/>
      <c r="Y27" s="569"/>
      <c r="Z27" s="569"/>
      <c r="AA27" s="570"/>
    </row>
    <row r="28" spans="1:27" ht="12.75" customHeight="1">
      <c r="A28" s="591"/>
      <c r="B28" s="571" t="s">
        <v>320</v>
      </c>
      <c r="C28" s="572"/>
      <c r="D28" s="573"/>
      <c r="E28" s="109">
        <v>440</v>
      </c>
      <c r="F28" s="109"/>
      <c r="G28" s="568" t="s">
        <v>1128</v>
      </c>
      <c r="H28" s="569"/>
      <c r="I28" s="569"/>
      <c r="J28" s="569"/>
      <c r="K28" s="569"/>
      <c r="L28" s="569"/>
      <c r="M28" s="570"/>
      <c r="N28" s="180"/>
      <c r="O28" s="688"/>
      <c r="P28" s="571" t="s">
        <v>1513</v>
      </c>
      <c r="Q28" s="572"/>
      <c r="R28" s="573"/>
      <c r="S28" s="109">
        <v>530</v>
      </c>
      <c r="T28" s="109"/>
      <c r="U28" s="568" t="s">
        <v>1182</v>
      </c>
      <c r="V28" s="569"/>
      <c r="W28" s="569"/>
      <c r="X28" s="569"/>
      <c r="Y28" s="569"/>
      <c r="Z28" s="569"/>
      <c r="AA28" s="570"/>
    </row>
    <row r="29" spans="1:27" ht="12.75" customHeight="1">
      <c r="A29" s="591"/>
      <c r="B29" s="571" t="s">
        <v>321</v>
      </c>
      <c r="C29" s="572"/>
      <c r="D29" s="573"/>
      <c r="E29" s="109">
        <v>520</v>
      </c>
      <c r="F29" s="109"/>
      <c r="G29" s="568" t="s">
        <v>1129</v>
      </c>
      <c r="H29" s="569"/>
      <c r="I29" s="569"/>
      <c r="J29" s="569"/>
      <c r="K29" s="569"/>
      <c r="L29" s="569"/>
      <c r="M29" s="570"/>
      <c r="N29" s="180"/>
      <c r="O29" s="688"/>
      <c r="P29" s="571" t="s">
        <v>1514</v>
      </c>
      <c r="Q29" s="572"/>
      <c r="R29" s="573"/>
      <c r="S29" s="109">
        <v>300</v>
      </c>
      <c r="T29" s="109"/>
      <c r="U29" s="691" t="s">
        <v>1183</v>
      </c>
      <c r="V29" s="692"/>
      <c r="W29" s="692"/>
      <c r="X29" s="692"/>
      <c r="Y29" s="692"/>
      <c r="Z29" s="692"/>
      <c r="AA29" s="693"/>
    </row>
    <row r="30" spans="1:27" ht="12.75" customHeight="1">
      <c r="A30" s="591"/>
      <c r="B30" s="571" t="s">
        <v>322</v>
      </c>
      <c r="C30" s="572"/>
      <c r="D30" s="573"/>
      <c r="E30" s="109">
        <v>480</v>
      </c>
      <c r="F30" s="109"/>
      <c r="G30" s="568" t="s">
        <v>1130</v>
      </c>
      <c r="H30" s="569"/>
      <c r="I30" s="569"/>
      <c r="J30" s="569"/>
      <c r="K30" s="569"/>
      <c r="L30" s="569"/>
      <c r="M30" s="570"/>
      <c r="N30" s="180"/>
      <c r="O30" s="688"/>
      <c r="P30" s="571" t="s">
        <v>1515</v>
      </c>
      <c r="Q30" s="572"/>
      <c r="R30" s="573"/>
      <c r="S30" s="109">
        <v>310</v>
      </c>
      <c r="T30" s="109"/>
      <c r="U30" s="568" t="s">
        <v>1184</v>
      </c>
      <c r="V30" s="569"/>
      <c r="W30" s="569"/>
      <c r="X30" s="569"/>
      <c r="Y30" s="569"/>
      <c r="Z30" s="569"/>
      <c r="AA30" s="570"/>
    </row>
    <row r="31" spans="1:27" ht="12.75" customHeight="1">
      <c r="A31" s="591"/>
      <c r="B31" s="571" t="s">
        <v>323</v>
      </c>
      <c r="C31" s="572"/>
      <c r="D31" s="573"/>
      <c r="E31" s="109">
        <v>340</v>
      </c>
      <c r="F31" s="109"/>
      <c r="G31" s="568" t="s">
        <v>1131</v>
      </c>
      <c r="H31" s="569"/>
      <c r="I31" s="569"/>
      <c r="J31" s="569"/>
      <c r="K31" s="569"/>
      <c r="L31" s="569"/>
      <c r="M31" s="570"/>
      <c r="N31" s="180"/>
      <c r="O31" s="688"/>
      <c r="P31" s="571" t="s">
        <v>1516</v>
      </c>
      <c r="Q31" s="572"/>
      <c r="R31" s="573"/>
      <c r="S31" s="109">
        <v>190</v>
      </c>
      <c r="T31" s="109"/>
      <c r="U31" s="568" t="s">
        <v>1185</v>
      </c>
      <c r="V31" s="569"/>
      <c r="W31" s="569"/>
      <c r="X31" s="569"/>
      <c r="Y31" s="569"/>
      <c r="Z31" s="569"/>
      <c r="AA31" s="570"/>
    </row>
    <row r="32" spans="1:27" ht="12.75" customHeight="1">
      <c r="A32" s="591"/>
      <c r="B32" s="571" t="s">
        <v>324</v>
      </c>
      <c r="C32" s="572"/>
      <c r="D32" s="573"/>
      <c r="E32" s="110">
        <v>410</v>
      </c>
      <c r="F32" s="110"/>
      <c r="G32" s="578" t="s">
        <v>1132</v>
      </c>
      <c r="H32" s="579"/>
      <c r="I32" s="579"/>
      <c r="J32" s="579"/>
      <c r="K32" s="579"/>
      <c r="L32" s="579"/>
      <c r="M32" s="580"/>
      <c r="N32" s="180"/>
      <c r="O32" s="688"/>
      <c r="P32" s="571" t="s">
        <v>1517</v>
      </c>
      <c r="Q32" s="572"/>
      <c r="R32" s="573"/>
      <c r="S32" s="109">
        <v>530</v>
      </c>
      <c r="T32" s="109"/>
      <c r="U32" s="568" t="s">
        <v>1186</v>
      </c>
      <c r="V32" s="569"/>
      <c r="W32" s="569"/>
      <c r="X32" s="569"/>
      <c r="Y32" s="569"/>
      <c r="Z32" s="569"/>
      <c r="AA32" s="570"/>
    </row>
    <row r="33" spans="1:27" ht="12.75" customHeight="1">
      <c r="A33" s="592"/>
      <c r="B33" s="577" t="s">
        <v>32</v>
      </c>
      <c r="C33" s="453"/>
      <c r="D33" s="644"/>
      <c r="E33" s="123">
        <f>SUM(E24:E32)</f>
        <v>4230</v>
      </c>
      <c r="F33" s="123">
        <f>SUM(F24:F32)</f>
        <v>0</v>
      </c>
      <c r="G33" s="587"/>
      <c r="H33" s="588"/>
      <c r="I33" s="588"/>
      <c r="J33" s="588"/>
      <c r="K33" s="588"/>
      <c r="L33" s="588"/>
      <c r="M33" s="589"/>
      <c r="N33" s="180"/>
      <c r="O33" s="688"/>
      <c r="P33" s="571" t="s">
        <v>1518</v>
      </c>
      <c r="Q33" s="572"/>
      <c r="R33" s="573"/>
      <c r="S33" s="109">
        <v>360</v>
      </c>
      <c r="T33" s="109"/>
      <c r="U33" s="568" t="s">
        <v>1187</v>
      </c>
      <c r="V33" s="569"/>
      <c r="W33" s="569"/>
      <c r="X33" s="569"/>
      <c r="Y33" s="569"/>
      <c r="Z33" s="569"/>
      <c r="AA33" s="570"/>
    </row>
    <row r="34" spans="1:27" ht="12.75" customHeight="1">
      <c r="A34" s="590" t="s">
        <v>325</v>
      </c>
      <c r="B34" s="571" t="s">
        <v>1519</v>
      </c>
      <c r="C34" s="572"/>
      <c r="D34" s="573"/>
      <c r="E34" s="122">
        <v>350</v>
      </c>
      <c r="F34" s="122"/>
      <c r="G34" s="574" t="s">
        <v>1133</v>
      </c>
      <c r="H34" s="575"/>
      <c r="I34" s="575"/>
      <c r="J34" s="575"/>
      <c r="K34" s="575"/>
      <c r="L34" s="575"/>
      <c r="M34" s="576"/>
      <c r="N34" s="180"/>
      <c r="O34" s="688"/>
      <c r="P34" s="571" t="s">
        <v>1520</v>
      </c>
      <c r="Q34" s="572"/>
      <c r="R34" s="573"/>
      <c r="S34" s="110">
        <v>390</v>
      </c>
      <c r="T34" s="110"/>
      <c r="U34" s="568" t="s">
        <v>326</v>
      </c>
      <c r="V34" s="569"/>
      <c r="W34" s="569"/>
      <c r="X34" s="569"/>
      <c r="Y34" s="569"/>
      <c r="Z34" s="569"/>
      <c r="AA34" s="570"/>
    </row>
    <row r="35" spans="1:27" ht="12.75" customHeight="1">
      <c r="A35" s="591"/>
      <c r="B35" s="571" t="s">
        <v>1521</v>
      </c>
      <c r="C35" s="572"/>
      <c r="D35" s="573"/>
      <c r="E35" s="109">
        <v>120</v>
      </c>
      <c r="F35" s="109"/>
      <c r="G35" s="568" t="s">
        <v>327</v>
      </c>
      <c r="H35" s="569"/>
      <c r="I35" s="569"/>
      <c r="J35" s="569"/>
      <c r="K35" s="569"/>
      <c r="L35" s="569"/>
      <c r="M35" s="570"/>
      <c r="N35" s="180"/>
      <c r="O35" s="689"/>
      <c r="P35" s="577" t="s">
        <v>32</v>
      </c>
      <c r="Q35" s="686"/>
      <c r="R35" s="687"/>
      <c r="S35" s="123">
        <f>SUM(S24:S34)</f>
        <v>4280</v>
      </c>
      <c r="T35" s="123">
        <f>SUM(T24:T34)</f>
        <v>0</v>
      </c>
      <c r="U35" s="587"/>
      <c r="V35" s="588"/>
      <c r="W35" s="588"/>
      <c r="X35" s="588"/>
      <c r="Y35" s="588"/>
      <c r="Z35" s="588"/>
      <c r="AA35" s="589"/>
    </row>
    <row r="36" spans="1:27" ht="12.75" customHeight="1">
      <c r="A36" s="591"/>
      <c r="B36" s="571" t="s">
        <v>1522</v>
      </c>
      <c r="C36" s="572"/>
      <c r="D36" s="573"/>
      <c r="E36" s="109">
        <v>440</v>
      </c>
      <c r="F36" s="109"/>
      <c r="G36" s="568" t="s">
        <v>1134</v>
      </c>
      <c r="H36" s="569"/>
      <c r="I36" s="569"/>
      <c r="J36" s="569"/>
      <c r="K36" s="569"/>
      <c r="L36" s="569"/>
      <c r="M36" s="570"/>
      <c r="N36" s="180"/>
      <c r="O36" s="590" t="s">
        <v>328</v>
      </c>
      <c r="P36" s="571" t="s">
        <v>1523</v>
      </c>
      <c r="Q36" s="572"/>
      <c r="R36" s="573"/>
      <c r="S36" s="122">
        <v>380</v>
      </c>
      <c r="T36" s="122"/>
      <c r="U36" s="574" t="s">
        <v>1188</v>
      </c>
      <c r="V36" s="575"/>
      <c r="W36" s="575"/>
      <c r="X36" s="575"/>
      <c r="Y36" s="575"/>
      <c r="Z36" s="575"/>
      <c r="AA36" s="576"/>
    </row>
    <row r="37" spans="1:27" ht="12.75" customHeight="1">
      <c r="A37" s="591"/>
      <c r="B37" s="571" t="s">
        <v>329</v>
      </c>
      <c r="C37" s="572"/>
      <c r="D37" s="573"/>
      <c r="E37" s="109">
        <v>510</v>
      </c>
      <c r="F37" s="109"/>
      <c r="G37" s="568" t="s">
        <v>1135</v>
      </c>
      <c r="H37" s="569"/>
      <c r="I37" s="569"/>
      <c r="J37" s="569"/>
      <c r="K37" s="569"/>
      <c r="L37" s="569"/>
      <c r="M37" s="570"/>
      <c r="N37" s="180"/>
      <c r="O37" s="688"/>
      <c r="P37" s="571" t="s">
        <v>1524</v>
      </c>
      <c r="Q37" s="572"/>
      <c r="R37" s="573"/>
      <c r="S37" s="109">
        <v>320</v>
      </c>
      <c r="T37" s="109"/>
      <c r="U37" s="568" t="s">
        <v>1189</v>
      </c>
      <c r="V37" s="569"/>
      <c r="W37" s="569"/>
      <c r="X37" s="569"/>
      <c r="Y37" s="569"/>
      <c r="Z37" s="569"/>
      <c r="AA37" s="570"/>
    </row>
    <row r="38" spans="1:27" ht="12.75" customHeight="1">
      <c r="A38" s="591"/>
      <c r="B38" s="571" t="s">
        <v>330</v>
      </c>
      <c r="C38" s="572"/>
      <c r="D38" s="573"/>
      <c r="E38" s="109">
        <v>630</v>
      </c>
      <c r="F38" s="109"/>
      <c r="G38" s="568" t="s">
        <v>1136</v>
      </c>
      <c r="H38" s="569"/>
      <c r="I38" s="569"/>
      <c r="J38" s="569"/>
      <c r="K38" s="569"/>
      <c r="L38" s="569"/>
      <c r="M38" s="570"/>
      <c r="N38" s="180"/>
      <c r="O38" s="688"/>
      <c r="P38" s="571" t="s">
        <v>1525</v>
      </c>
      <c r="Q38" s="572"/>
      <c r="R38" s="573"/>
      <c r="S38" s="109">
        <v>340</v>
      </c>
      <c r="T38" s="109"/>
      <c r="U38" s="568" t="s">
        <v>1190</v>
      </c>
      <c r="V38" s="569"/>
      <c r="W38" s="569"/>
      <c r="X38" s="569"/>
      <c r="Y38" s="569"/>
      <c r="Z38" s="569"/>
      <c r="AA38" s="570"/>
    </row>
    <row r="39" spans="1:27" ht="12.75" customHeight="1">
      <c r="A39" s="591"/>
      <c r="B39" s="571" t="s">
        <v>331</v>
      </c>
      <c r="C39" s="572"/>
      <c r="D39" s="573"/>
      <c r="E39" s="109">
        <v>660</v>
      </c>
      <c r="F39" s="109"/>
      <c r="G39" s="568" t="s">
        <v>1137</v>
      </c>
      <c r="H39" s="569"/>
      <c r="I39" s="569"/>
      <c r="J39" s="569"/>
      <c r="K39" s="569"/>
      <c r="L39" s="569"/>
      <c r="M39" s="570"/>
      <c r="N39" s="180"/>
      <c r="O39" s="688"/>
      <c r="P39" s="571" t="s">
        <v>1526</v>
      </c>
      <c r="Q39" s="572"/>
      <c r="R39" s="573"/>
      <c r="S39" s="109">
        <v>670</v>
      </c>
      <c r="T39" s="109"/>
      <c r="U39" s="568" t="s">
        <v>1191</v>
      </c>
      <c r="V39" s="569"/>
      <c r="W39" s="569"/>
      <c r="X39" s="569"/>
      <c r="Y39" s="569"/>
      <c r="Z39" s="569"/>
      <c r="AA39" s="570"/>
    </row>
    <row r="40" spans="1:27" ht="12.75" customHeight="1">
      <c r="A40" s="591"/>
      <c r="B40" s="571" t="s">
        <v>332</v>
      </c>
      <c r="C40" s="572"/>
      <c r="D40" s="573"/>
      <c r="E40" s="109">
        <v>680</v>
      </c>
      <c r="F40" s="109"/>
      <c r="G40" s="568" t="s">
        <v>1138</v>
      </c>
      <c r="H40" s="569"/>
      <c r="I40" s="569"/>
      <c r="J40" s="569"/>
      <c r="K40" s="569"/>
      <c r="L40" s="569"/>
      <c r="M40" s="570"/>
      <c r="N40" s="180"/>
      <c r="O40" s="688"/>
      <c r="P40" s="571" t="s">
        <v>1527</v>
      </c>
      <c r="Q40" s="572"/>
      <c r="R40" s="573"/>
      <c r="S40" s="109">
        <v>660</v>
      </c>
      <c r="T40" s="109"/>
      <c r="U40" s="568" t="s">
        <v>1192</v>
      </c>
      <c r="V40" s="569"/>
      <c r="W40" s="569"/>
      <c r="X40" s="569"/>
      <c r="Y40" s="569"/>
      <c r="Z40" s="569"/>
      <c r="AA40" s="570"/>
    </row>
    <row r="41" spans="1:27" ht="12.75" customHeight="1">
      <c r="A41" s="591"/>
      <c r="B41" s="571" t="s">
        <v>333</v>
      </c>
      <c r="C41" s="572"/>
      <c r="D41" s="573"/>
      <c r="E41" s="110">
        <v>720</v>
      </c>
      <c r="F41" s="110"/>
      <c r="G41" s="578" t="s">
        <v>1139</v>
      </c>
      <c r="H41" s="579"/>
      <c r="I41" s="579"/>
      <c r="J41" s="579"/>
      <c r="K41" s="579"/>
      <c r="L41" s="579"/>
      <c r="M41" s="580"/>
      <c r="N41" s="180"/>
      <c r="O41" s="688"/>
      <c r="P41" s="571" t="s">
        <v>1528</v>
      </c>
      <c r="Q41" s="572"/>
      <c r="R41" s="573"/>
      <c r="S41" s="109">
        <v>330</v>
      </c>
      <c r="T41" s="109"/>
      <c r="U41" s="568" t="s">
        <v>1193</v>
      </c>
      <c r="V41" s="569"/>
      <c r="W41" s="569"/>
      <c r="X41" s="569"/>
      <c r="Y41" s="569"/>
      <c r="Z41" s="569"/>
      <c r="AA41" s="570"/>
    </row>
    <row r="42" spans="1:27" ht="12.75" customHeight="1">
      <c r="A42" s="592"/>
      <c r="B42" s="577" t="s">
        <v>32</v>
      </c>
      <c r="C42" s="453"/>
      <c r="D42" s="644"/>
      <c r="E42" s="123">
        <f>SUM(E34:E41)</f>
        <v>4110</v>
      </c>
      <c r="F42" s="123">
        <f>SUM(F34:F41)</f>
        <v>0</v>
      </c>
      <c r="G42" s="587"/>
      <c r="H42" s="588"/>
      <c r="I42" s="588"/>
      <c r="J42" s="588"/>
      <c r="K42" s="588"/>
      <c r="L42" s="588"/>
      <c r="M42" s="589"/>
      <c r="N42" s="180"/>
      <c r="O42" s="688"/>
      <c r="P42" s="571" t="s">
        <v>1529</v>
      </c>
      <c r="Q42" s="572"/>
      <c r="R42" s="573"/>
      <c r="S42" s="109">
        <v>490</v>
      </c>
      <c r="T42" s="109"/>
      <c r="U42" s="568" t="s">
        <v>1194</v>
      </c>
      <c r="V42" s="569"/>
      <c r="W42" s="569"/>
      <c r="X42" s="569"/>
      <c r="Y42" s="569"/>
      <c r="Z42" s="569"/>
      <c r="AA42" s="570"/>
    </row>
    <row r="43" spans="1:27" ht="12.75" customHeight="1">
      <c r="A43" s="590" t="s">
        <v>334</v>
      </c>
      <c r="B43" s="571" t="s">
        <v>1530</v>
      </c>
      <c r="C43" s="572"/>
      <c r="D43" s="573"/>
      <c r="E43" s="122">
        <v>380</v>
      </c>
      <c r="F43" s="122"/>
      <c r="G43" s="574" t="s">
        <v>1140</v>
      </c>
      <c r="H43" s="575"/>
      <c r="I43" s="575"/>
      <c r="J43" s="575"/>
      <c r="K43" s="575"/>
      <c r="L43" s="575"/>
      <c r="M43" s="576"/>
      <c r="N43" s="180"/>
      <c r="O43" s="688"/>
      <c r="P43" s="571" t="s">
        <v>1531</v>
      </c>
      <c r="Q43" s="572"/>
      <c r="R43" s="573"/>
      <c r="S43" s="109">
        <v>460</v>
      </c>
      <c r="T43" s="109"/>
      <c r="U43" s="568" t="s">
        <v>1195</v>
      </c>
      <c r="V43" s="569"/>
      <c r="W43" s="569"/>
      <c r="X43" s="569"/>
      <c r="Y43" s="569"/>
      <c r="Z43" s="569"/>
      <c r="AA43" s="570"/>
    </row>
    <row r="44" spans="1:27" ht="12.75" customHeight="1">
      <c r="A44" s="591"/>
      <c r="B44" s="571" t="s">
        <v>1532</v>
      </c>
      <c r="C44" s="572"/>
      <c r="D44" s="573"/>
      <c r="E44" s="109">
        <v>550</v>
      </c>
      <c r="F44" s="109"/>
      <c r="G44" s="568" t="s">
        <v>1141</v>
      </c>
      <c r="H44" s="569"/>
      <c r="I44" s="569"/>
      <c r="J44" s="569"/>
      <c r="K44" s="569"/>
      <c r="L44" s="569"/>
      <c r="M44" s="570"/>
      <c r="N44" s="180"/>
      <c r="O44" s="688"/>
      <c r="P44" s="571" t="s">
        <v>1533</v>
      </c>
      <c r="Q44" s="572"/>
      <c r="R44" s="573"/>
      <c r="S44" s="109">
        <v>380</v>
      </c>
      <c r="T44" s="109"/>
      <c r="U44" s="568" t="s">
        <v>1196</v>
      </c>
      <c r="V44" s="569"/>
      <c r="W44" s="569"/>
      <c r="X44" s="569"/>
      <c r="Y44" s="569"/>
      <c r="Z44" s="569"/>
      <c r="AA44" s="570"/>
    </row>
    <row r="45" spans="1:27" ht="12.75" customHeight="1">
      <c r="A45" s="591"/>
      <c r="B45" s="571" t="s">
        <v>1534</v>
      </c>
      <c r="C45" s="572"/>
      <c r="D45" s="573"/>
      <c r="E45" s="109">
        <v>510</v>
      </c>
      <c r="F45" s="109"/>
      <c r="G45" s="568" t="s">
        <v>1142</v>
      </c>
      <c r="H45" s="569"/>
      <c r="I45" s="569"/>
      <c r="J45" s="569"/>
      <c r="K45" s="569"/>
      <c r="L45" s="569"/>
      <c r="M45" s="570"/>
      <c r="N45" s="180"/>
      <c r="O45" s="688"/>
      <c r="P45" s="571" t="s">
        <v>1535</v>
      </c>
      <c r="Q45" s="572"/>
      <c r="R45" s="573"/>
      <c r="S45" s="109">
        <v>400</v>
      </c>
      <c r="T45" s="109"/>
      <c r="U45" s="568" t="s">
        <v>1197</v>
      </c>
      <c r="V45" s="569"/>
      <c r="W45" s="569"/>
      <c r="X45" s="569"/>
      <c r="Y45" s="569"/>
      <c r="Z45" s="569"/>
      <c r="AA45" s="570"/>
    </row>
    <row r="46" spans="1:27" ht="12.75" customHeight="1">
      <c r="A46" s="591"/>
      <c r="B46" s="571" t="s">
        <v>335</v>
      </c>
      <c r="C46" s="572"/>
      <c r="D46" s="573"/>
      <c r="E46" s="109">
        <v>470</v>
      </c>
      <c r="F46" s="109"/>
      <c r="G46" s="568" t="s">
        <v>1143</v>
      </c>
      <c r="H46" s="569"/>
      <c r="I46" s="569"/>
      <c r="J46" s="569"/>
      <c r="K46" s="569"/>
      <c r="L46" s="569"/>
      <c r="M46" s="570"/>
      <c r="N46" s="180"/>
      <c r="O46" s="688"/>
      <c r="P46" s="571" t="s">
        <v>1536</v>
      </c>
      <c r="Q46" s="572"/>
      <c r="R46" s="573"/>
      <c r="S46" s="109">
        <v>540</v>
      </c>
      <c r="T46" s="109"/>
      <c r="U46" s="568" t="s">
        <v>1198</v>
      </c>
      <c r="V46" s="569"/>
      <c r="W46" s="569"/>
      <c r="X46" s="569"/>
      <c r="Y46" s="569"/>
      <c r="Z46" s="569"/>
      <c r="AA46" s="570"/>
    </row>
    <row r="47" spans="1:27" ht="12.75" customHeight="1">
      <c r="A47" s="591"/>
      <c r="B47" s="571" t="s">
        <v>336</v>
      </c>
      <c r="C47" s="572"/>
      <c r="D47" s="573"/>
      <c r="E47" s="109">
        <v>370</v>
      </c>
      <c r="F47" s="109"/>
      <c r="G47" s="568" t="s">
        <v>1144</v>
      </c>
      <c r="H47" s="569"/>
      <c r="I47" s="569"/>
      <c r="J47" s="569"/>
      <c r="K47" s="569"/>
      <c r="L47" s="569"/>
      <c r="M47" s="570"/>
      <c r="N47" s="180"/>
      <c r="O47" s="688"/>
      <c r="P47" s="571"/>
      <c r="Q47" s="572"/>
      <c r="R47" s="573"/>
      <c r="S47" s="110"/>
      <c r="T47" s="110"/>
      <c r="U47" s="568"/>
      <c r="V47" s="569"/>
      <c r="W47" s="569"/>
      <c r="X47" s="569"/>
      <c r="Y47" s="569"/>
      <c r="Z47" s="569"/>
      <c r="AA47" s="570"/>
    </row>
    <row r="48" spans="1:27" ht="12.75" customHeight="1">
      <c r="A48" s="591"/>
      <c r="B48" s="571" t="s">
        <v>337</v>
      </c>
      <c r="C48" s="572"/>
      <c r="D48" s="573"/>
      <c r="E48" s="109">
        <v>360</v>
      </c>
      <c r="F48" s="109"/>
      <c r="G48" s="568" t="s">
        <v>1145</v>
      </c>
      <c r="H48" s="569"/>
      <c r="I48" s="569"/>
      <c r="J48" s="569"/>
      <c r="K48" s="569"/>
      <c r="L48" s="569"/>
      <c r="M48" s="570"/>
      <c r="N48" s="180"/>
      <c r="O48" s="689"/>
      <c r="P48" s="577" t="s">
        <v>32</v>
      </c>
      <c r="Q48" s="686"/>
      <c r="R48" s="687"/>
      <c r="S48" s="123">
        <f>SUM(S36:S47)</f>
        <v>4970</v>
      </c>
      <c r="T48" s="123">
        <f>SUM(T36:T47)</f>
        <v>0</v>
      </c>
      <c r="U48" s="587"/>
      <c r="V48" s="588"/>
      <c r="W48" s="588"/>
      <c r="X48" s="588"/>
      <c r="Y48" s="588"/>
      <c r="Z48" s="588"/>
      <c r="AA48" s="589"/>
    </row>
    <row r="49" spans="1:27" ht="12.75" customHeight="1">
      <c r="A49" s="591"/>
      <c r="B49" s="571" t="s">
        <v>338</v>
      </c>
      <c r="C49" s="572"/>
      <c r="D49" s="573"/>
      <c r="E49" s="109">
        <v>410</v>
      </c>
      <c r="F49" s="109"/>
      <c r="G49" s="568" t="s">
        <v>1146</v>
      </c>
      <c r="H49" s="569"/>
      <c r="I49" s="569"/>
      <c r="J49" s="569"/>
      <c r="K49" s="569"/>
      <c r="L49" s="569"/>
      <c r="M49" s="570"/>
      <c r="N49" s="180"/>
      <c r="O49" s="590" t="s">
        <v>1769</v>
      </c>
      <c r="P49" s="571" t="s">
        <v>1537</v>
      </c>
      <c r="Q49" s="572"/>
      <c r="R49" s="573"/>
      <c r="S49" s="122">
        <v>500</v>
      </c>
      <c r="T49" s="122"/>
      <c r="U49" s="574" t="s">
        <v>1199</v>
      </c>
      <c r="V49" s="575"/>
      <c r="W49" s="575"/>
      <c r="X49" s="575"/>
      <c r="Y49" s="575"/>
      <c r="Z49" s="575"/>
      <c r="AA49" s="576"/>
    </row>
    <row r="50" spans="1:27" ht="12.75" customHeight="1">
      <c r="A50" s="591"/>
      <c r="B50" s="571" t="s">
        <v>339</v>
      </c>
      <c r="C50" s="572"/>
      <c r="D50" s="573"/>
      <c r="E50" s="109">
        <v>560</v>
      </c>
      <c r="F50" s="109"/>
      <c r="G50" s="568" t="s">
        <v>1147</v>
      </c>
      <c r="H50" s="569"/>
      <c r="I50" s="569"/>
      <c r="J50" s="569"/>
      <c r="K50" s="569"/>
      <c r="L50" s="569"/>
      <c r="M50" s="570"/>
      <c r="N50" s="180"/>
      <c r="O50" s="688"/>
      <c r="P50" s="571" t="s">
        <v>1538</v>
      </c>
      <c r="Q50" s="572"/>
      <c r="R50" s="573"/>
      <c r="S50" s="109">
        <v>400</v>
      </c>
      <c r="T50" s="109"/>
      <c r="U50" s="568" t="s">
        <v>1200</v>
      </c>
      <c r="V50" s="569"/>
      <c r="W50" s="569"/>
      <c r="X50" s="569"/>
      <c r="Y50" s="569"/>
      <c r="Z50" s="569"/>
      <c r="AA50" s="570"/>
    </row>
    <row r="51" spans="1:27" ht="12.75" customHeight="1">
      <c r="A51" s="591"/>
      <c r="B51" s="571" t="s">
        <v>340</v>
      </c>
      <c r="C51" s="572"/>
      <c r="D51" s="573"/>
      <c r="E51" s="109">
        <v>390</v>
      </c>
      <c r="F51" s="109"/>
      <c r="G51" s="568" t="s">
        <v>1148</v>
      </c>
      <c r="H51" s="569"/>
      <c r="I51" s="569"/>
      <c r="J51" s="569"/>
      <c r="K51" s="569"/>
      <c r="L51" s="569"/>
      <c r="M51" s="570"/>
      <c r="N51" s="180"/>
      <c r="O51" s="688"/>
      <c r="P51" s="571" t="s">
        <v>1539</v>
      </c>
      <c r="Q51" s="572"/>
      <c r="R51" s="573"/>
      <c r="S51" s="109">
        <v>210</v>
      </c>
      <c r="T51" s="109"/>
      <c r="U51" s="568" t="s">
        <v>1201</v>
      </c>
      <c r="V51" s="569"/>
      <c r="W51" s="569"/>
      <c r="X51" s="569"/>
      <c r="Y51" s="569"/>
      <c r="Z51" s="569"/>
      <c r="AA51" s="570"/>
    </row>
    <row r="52" spans="1:27" ht="12.75" customHeight="1">
      <c r="A52" s="591"/>
      <c r="B52" s="571" t="s">
        <v>341</v>
      </c>
      <c r="C52" s="572"/>
      <c r="D52" s="573"/>
      <c r="E52" s="109">
        <v>360</v>
      </c>
      <c r="F52" s="109"/>
      <c r="G52" s="568" t="s">
        <v>1149</v>
      </c>
      <c r="H52" s="569"/>
      <c r="I52" s="569"/>
      <c r="J52" s="569"/>
      <c r="K52" s="569"/>
      <c r="L52" s="569"/>
      <c r="M52" s="570"/>
      <c r="N52" s="180"/>
      <c r="O52" s="688"/>
      <c r="P52" s="571" t="s">
        <v>1540</v>
      </c>
      <c r="Q52" s="572"/>
      <c r="R52" s="573"/>
      <c r="S52" s="109">
        <v>390</v>
      </c>
      <c r="T52" s="109"/>
      <c r="U52" s="568" t="s">
        <v>1202</v>
      </c>
      <c r="V52" s="569"/>
      <c r="W52" s="569"/>
      <c r="X52" s="569"/>
      <c r="Y52" s="569"/>
      <c r="Z52" s="569"/>
      <c r="AA52" s="570"/>
    </row>
    <row r="53" spans="1:27" ht="12.75" customHeight="1">
      <c r="A53" s="591"/>
      <c r="B53" s="571" t="s">
        <v>342</v>
      </c>
      <c r="C53" s="572"/>
      <c r="D53" s="573"/>
      <c r="E53" s="109">
        <v>150</v>
      </c>
      <c r="F53" s="109"/>
      <c r="G53" s="568" t="s">
        <v>1150</v>
      </c>
      <c r="H53" s="569"/>
      <c r="I53" s="569"/>
      <c r="J53" s="569"/>
      <c r="K53" s="569"/>
      <c r="L53" s="569"/>
      <c r="M53" s="570"/>
      <c r="N53" s="180"/>
      <c r="O53" s="688"/>
      <c r="P53" s="571" t="s">
        <v>1541</v>
      </c>
      <c r="Q53" s="572"/>
      <c r="R53" s="573"/>
      <c r="S53" s="109">
        <v>420</v>
      </c>
      <c r="T53" s="109"/>
      <c r="U53" s="568" t="s">
        <v>1203</v>
      </c>
      <c r="V53" s="569"/>
      <c r="W53" s="569"/>
      <c r="X53" s="569"/>
      <c r="Y53" s="569"/>
      <c r="Z53" s="569"/>
      <c r="AA53" s="570"/>
    </row>
    <row r="54" spans="1:27" ht="12.75" customHeight="1">
      <c r="A54" s="591"/>
      <c r="B54" s="571" t="s">
        <v>343</v>
      </c>
      <c r="C54" s="572"/>
      <c r="D54" s="573"/>
      <c r="E54" s="110">
        <v>220</v>
      </c>
      <c r="F54" s="110"/>
      <c r="G54" s="578" t="s">
        <v>1151</v>
      </c>
      <c r="H54" s="579"/>
      <c r="I54" s="579"/>
      <c r="J54" s="579"/>
      <c r="K54" s="579"/>
      <c r="L54" s="579"/>
      <c r="M54" s="580"/>
      <c r="N54" s="180"/>
      <c r="O54" s="688"/>
      <c r="P54" s="571" t="s">
        <v>1542</v>
      </c>
      <c r="Q54" s="572"/>
      <c r="R54" s="573"/>
      <c r="S54" s="109">
        <v>380</v>
      </c>
      <c r="T54" s="109"/>
      <c r="U54" s="568" t="s">
        <v>1204</v>
      </c>
      <c r="V54" s="569"/>
      <c r="W54" s="569"/>
      <c r="X54" s="569"/>
      <c r="Y54" s="569"/>
      <c r="Z54" s="569"/>
      <c r="AA54" s="570"/>
    </row>
    <row r="55" spans="1:27" ht="12.75" customHeight="1">
      <c r="A55" s="592"/>
      <c r="B55" s="577" t="s">
        <v>32</v>
      </c>
      <c r="C55" s="453"/>
      <c r="D55" s="644"/>
      <c r="E55" s="123">
        <f>SUM(E43:E54)</f>
        <v>4730</v>
      </c>
      <c r="F55" s="123">
        <f>SUM(F43:F54)</f>
        <v>0</v>
      </c>
      <c r="G55" s="587"/>
      <c r="H55" s="588"/>
      <c r="I55" s="588"/>
      <c r="J55" s="588"/>
      <c r="K55" s="588"/>
      <c r="L55" s="588"/>
      <c r="M55" s="589"/>
      <c r="N55" s="180"/>
      <c r="O55" s="688"/>
      <c r="P55" s="571" t="s">
        <v>1543</v>
      </c>
      <c r="Q55" s="572"/>
      <c r="R55" s="573"/>
      <c r="S55" s="109">
        <v>240</v>
      </c>
      <c r="T55" s="109"/>
      <c r="U55" s="568" t="s">
        <v>1205</v>
      </c>
      <c r="V55" s="569"/>
      <c r="W55" s="569"/>
      <c r="X55" s="569"/>
      <c r="Y55" s="569"/>
      <c r="Z55" s="569"/>
      <c r="AA55" s="570"/>
    </row>
    <row r="56" spans="1:27" ht="12.75" customHeight="1">
      <c r="A56" s="590" t="s">
        <v>1765</v>
      </c>
      <c r="B56" s="596" t="s">
        <v>1544</v>
      </c>
      <c r="C56" s="597"/>
      <c r="D56" s="598"/>
      <c r="E56" s="122">
        <v>270</v>
      </c>
      <c r="F56" s="122"/>
      <c r="G56" s="574" t="s">
        <v>1152</v>
      </c>
      <c r="H56" s="575"/>
      <c r="I56" s="575"/>
      <c r="J56" s="575"/>
      <c r="K56" s="575"/>
      <c r="L56" s="575"/>
      <c r="M56" s="576"/>
      <c r="N56" s="180"/>
      <c r="O56" s="688"/>
      <c r="P56" s="571" t="s">
        <v>1545</v>
      </c>
      <c r="Q56" s="572"/>
      <c r="R56" s="573"/>
      <c r="S56" s="109">
        <v>360</v>
      </c>
      <c r="T56" s="109"/>
      <c r="U56" s="568" t="s">
        <v>1206</v>
      </c>
      <c r="V56" s="569"/>
      <c r="W56" s="569"/>
      <c r="X56" s="569"/>
      <c r="Y56" s="569"/>
      <c r="Z56" s="569"/>
      <c r="AA56" s="570"/>
    </row>
    <row r="57" spans="1:27" ht="12.75" customHeight="1">
      <c r="A57" s="591"/>
      <c r="B57" s="571" t="s">
        <v>1546</v>
      </c>
      <c r="C57" s="572"/>
      <c r="D57" s="573"/>
      <c r="E57" s="109">
        <v>370</v>
      </c>
      <c r="F57" s="109"/>
      <c r="G57" s="568" t="s">
        <v>1153</v>
      </c>
      <c r="H57" s="569"/>
      <c r="I57" s="569"/>
      <c r="J57" s="569"/>
      <c r="K57" s="569"/>
      <c r="L57" s="569"/>
      <c r="M57" s="570"/>
      <c r="N57" s="180"/>
      <c r="O57" s="688"/>
      <c r="P57" s="571" t="s">
        <v>1547</v>
      </c>
      <c r="Q57" s="572"/>
      <c r="R57" s="573"/>
      <c r="S57" s="109">
        <v>600</v>
      </c>
      <c r="T57" s="109"/>
      <c r="U57" s="568" t="s">
        <v>1207</v>
      </c>
      <c r="V57" s="569"/>
      <c r="W57" s="569"/>
      <c r="X57" s="569"/>
      <c r="Y57" s="569"/>
      <c r="Z57" s="569"/>
      <c r="AA57" s="570"/>
    </row>
    <row r="58" spans="1:27" ht="12.75" customHeight="1">
      <c r="A58" s="591"/>
      <c r="B58" s="571" t="s">
        <v>1548</v>
      </c>
      <c r="C58" s="572"/>
      <c r="D58" s="573"/>
      <c r="E58" s="109">
        <v>450</v>
      </c>
      <c r="F58" s="109"/>
      <c r="G58" s="568" t="s">
        <v>1154</v>
      </c>
      <c r="H58" s="569"/>
      <c r="I58" s="569"/>
      <c r="J58" s="569"/>
      <c r="K58" s="569"/>
      <c r="L58" s="569"/>
      <c r="M58" s="570"/>
      <c r="N58" s="180"/>
      <c r="O58" s="688"/>
      <c r="P58" s="571" t="s">
        <v>1549</v>
      </c>
      <c r="Q58" s="572"/>
      <c r="R58" s="573"/>
      <c r="S58" s="109">
        <v>450</v>
      </c>
      <c r="T58" s="109"/>
      <c r="U58" s="568" t="s">
        <v>1208</v>
      </c>
      <c r="V58" s="569"/>
      <c r="W58" s="569"/>
      <c r="X58" s="569"/>
      <c r="Y58" s="569"/>
      <c r="Z58" s="569"/>
      <c r="AA58" s="570"/>
    </row>
    <row r="59" spans="1:27" ht="12.75" customHeight="1">
      <c r="A59" s="591"/>
      <c r="B59" s="571" t="s">
        <v>344</v>
      </c>
      <c r="C59" s="572"/>
      <c r="D59" s="573"/>
      <c r="E59" s="109">
        <v>290</v>
      </c>
      <c r="F59" s="109"/>
      <c r="G59" s="568" t="s">
        <v>1155</v>
      </c>
      <c r="H59" s="569"/>
      <c r="I59" s="569"/>
      <c r="J59" s="569"/>
      <c r="K59" s="569"/>
      <c r="L59" s="569"/>
      <c r="M59" s="570"/>
      <c r="N59" s="180"/>
      <c r="O59" s="688"/>
      <c r="P59" s="571" t="s">
        <v>1550</v>
      </c>
      <c r="Q59" s="572"/>
      <c r="R59" s="573"/>
      <c r="S59" s="109">
        <v>240</v>
      </c>
      <c r="T59" s="109"/>
      <c r="U59" s="568" t="s">
        <v>1209</v>
      </c>
      <c r="V59" s="569"/>
      <c r="W59" s="569"/>
      <c r="X59" s="569"/>
      <c r="Y59" s="569"/>
      <c r="Z59" s="569"/>
      <c r="AA59" s="570"/>
    </row>
    <row r="60" spans="1:27" ht="12.75" customHeight="1">
      <c r="A60" s="591"/>
      <c r="B60" s="571" t="s">
        <v>345</v>
      </c>
      <c r="C60" s="572"/>
      <c r="D60" s="573"/>
      <c r="E60" s="109">
        <v>340</v>
      </c>
      <c r="F60" s="109"/>
      <c r="G60" s="568" t="s">
        <v>1156</v>
      </c>
      <c r="H60" s="569"/>
      <c r="I60" s="569"/>
      <c r="J60" s="569"/>
      <c r="K60" s="569"/>
      <c r="L60" s="569"/>
      <c r="M60" s="570"/>
      <c r="N60" s="180"/>
      <c r="O60" s="688"/>
      <c r="P60" s="571" t="s">
        <v>1551</v>
      </c>
      <c r="Q60" s="572"/>
      <c r="R60" s="573"/>
      <c r="S60" s="109">
        <v>490</v>
      </c>
      <c r="T60" s="109"/>
      <c r="U60" s="568" t="s">
        <v>1210</v>
      </c>
      <c r="V60" s="569"/>
      <c r="W60" s="569"/>
      <c r="X60" s="569"/>
      <c r="Y60" s="569"/>
      <c r="Z60" s="569"/>
      <c r="AA60" s="570"/>
    </row>
    <row r="61" spans="1:27" ht="12.75" customHeight="1">
      <c r="A61" s="591"/>
      <c r="B61" s="571" t="s">
        <v>346</v>
      </c>
      <c r="C61" s="572"/>
      <c r="D61" s="573"/>
      <c r="E61" s="109">
        <v>450</v>
      </c>
      <c r="F61" s="109"/>
      <c r="G61" s="568" t="s">
        <v>1157</v>
      </c>
      <c r="H61" s="569"/>
      <c r="I61" s="569"/>
      <c r="J61" s="569"/>
      <c r="K61" s="569"/>
      <c r="L61" s="569"/>
      <c r="M61" s="570"/>
      <c r="N61" s="180"/>
      <c r="O61" s="688"/>
      <c r="P61" s="571" t="s">
        <v>1552</v>
      </c>
      <c r="Q61" s="572"/>
      <c r="R61" s="573"/>
      <c r="S61" s="109">
        <v>460</v>
      </c>
      <c r="T61" s="109"/>
      <c r="U61" s="568" t="s">
        <v>1211</v>
      </c>
      <c r="V61" s="569"/>
      <c r="W61" s="569"/>
      <c r="X61" s="569"/>
      <c r="Y61" s="569"/>
      <c r="Z61" s="569"/>
      <c r="AA61" s="570"/>
    </row>
    <row r="62" spans="1:27" ht="12.75" customHeight="1">
      <c r="A62" s="591"/>
      <c r="B62" s="571" t="s">
        <v>347</v>
      </c>
      <c r="C62" s="572"/>
      <c r="D62" s="573"/>
      <c r="E62" s="109">
        <v>190</v>
      </c>
      <c r="F62" s="109"/>
      <c r="G62" s="568" t="s">
        <v>1158</v>
      </c>
      <c r="H62" s="569"/>
      <c r="I62" s="569"/>
      <c r="J62" s="569"/>
      <c r="K62" s="569"/>
      <c r="L62" s="569"/>
      <c r="M62" s="570"/>
      <c r="N62" s="180"/>
      <c r="O62" s="688"/>
      <c r="P62" s="571" t="s">
        <v>1553</v>
      </c>
      <c r="Q62" s="572"/>
      <c r="R62" s="573"/>
      <c r="S62" s="109">
        <v>230</v>
      </c>
      <c r="T62" s="109"/>
      <c r="U62" s="568" t="s">
        <v>1212</v>
      </c>
      <c r="V62" s="569"/>
      <c r="W62" s="569"/>
      <c r="X62" s="569"/>
      <c r="Y62" s="569"/>
      <c r="Z62" s="569"/>
      <c r="AA62" s="570"/>
    </row>
    <row r="63" spans="1:27" ht="12.75" customHeight="1">
      <c r="A63" s="591"/>
      <c r="B63" s="571" t="s">
        <v>348</v>
      </c>
      <c r="C63" s="572"/>
      <c r="D63" s="573"/>
      <c r="E63" s="109">
        <v>440</v>
      </c>
      <c r="F63" s="109"/>
      <c r="G63" s="568" t="s">
        <v>1159</v>
      </c>
      <c r="H63" s="569"/>
      <c r="I63" s="569"/>
      <c r="J63" s="569"/>
      <c r="K63" s="569"/>
      <c r="L63" s="569"/>
      <c r="M63" s="570"/>
      <c r="N63" s="180"/>
      <c r="O63" s="688"/>
      <c r="P63" s="571" t="s">
        <v>1554</v>
      </c>
      <c r="Q63" s="572"/>
      <c r="R63" s="573"/>
      <c r="S63" s="110">
        <v>580</v>
      </c>
      <c r="T63" s="110"/>
      <c r="U63" s="568" t="s">
        <v>1213</v>
      </c>
      <c r="V63" s="569"/>
      <c r="W63" s="569"/>
      <c r="X63" s="569"/>
      <c r="Y63" s="569"/>
      <c r="Z63" s="569"/>
      <c r="AA63" s="570"/>
    </row>
    <row r="64" spans="1:27" ht="12.75" customHeight="1">
      <c r="A64" s="591"/>
      <c r="B64" s="571" t="s">
        <v>349</v>
      </c>
      <c r="C64" s="572"/>
      <c r="D64" s="573"/>
      <c r="E64" s="109">
        <v>400</v>
      </c>
      <c r="F64" s="109"/>
      <c r="G64" s="568" t="s">
        <v>1160</v>
      </c>
      <c r="H64" s="569"/>
      <c r="I64" s="569"/>
      <c r="J64" s="569"/>
      <c r="K64" s="569"/>
      <c r="L64" s="569"/>
      <c r="M64" s="570"/>
      <c r="N64" s="180"/>
      <c r="O64" s="689"/>
      <c r="P64" s="577" t="s">
        <v>32</v>
      </c>
      <c r="Q64" s="686"/>
      <c r="R64" s="687"/>
      <c r="S64" s="123">
        <f>SUM(S49:S63)</f>
        <v>5950</v>
      </c>
      <c r="T64" s="123">
        <f>SUM(T49:T63)</f>
        <v>0</v>
      </c>
      <c r="U64" s="587"/>
      <c r="V64" s="588"/>
      <c r="W64" s="588"/>
      <c r="X64" s="588"/>
      <c r="Y64" s="588"/>
      <c r="Z64" s="588"/>
      <c r="AA64" s="589"/>
    </row>
    <row r="65" spans="1:27" ht="12.75" customHeight="1">
      <c r="A65" s="592"/>
      <c r="B65" s="584" t="s">
        <v>1555</v>
      </c>
      <c r="C65" s="585"/>
      <c r="D65" s="586"/>
      <c r="E65" s="110">
        <v>310</v>
      </c>
      <c r="F65" s="110"/>
      <c r="G65" s="578" t="s">
        <v>1161</v>
      </c>
      <c r="H65" s="579"/>
      <c r="I65" s="579"/>
      <c r="J65" s="579"/>
      <c r="K65" s="579"/>
      <c r="L65" s="579"/>
      <c r="M65" s="580"/>
      <c r="N65" s="180"/>
      <c r="O65" s="25"/>
      <c r="P65" s="25"/>
      <c r="Q65" s="25"/>
      <c r="R65" s="25"/>
      <c r="S65" s="25"/>
      <c r="T65" s="72"/>
      <c r="U65" s="25"/>
      <c r="V65" s="25"/>
      <c r="W65" s="25"/>
      <c r="X65" s="25"/>
      <c r="Y65" s="25"/>
      <c r="Z65" s="25"/>
      <c r="AA65" s="25"/>
    </row>
    <row r="66" spans="1:20" ht="12.75" customHeight="1">
      <c r="A66" s="62"/>
      <c r="B66" s="10"/>
      <c r="C66" s="10"/>
      <c r="D66" s="10"/>
      <c r="E66" s="60"/>
      <c r="F66" s="55"/>
      <c r="G66" s="33"/>
      <c r="H66" s="33"/>
      <c r="I66" s="33"/>
      <c r="J66" s="33"/>
      <c r="K66" s="33"/>
      <c r="L66" s="33"/>
      <c r="M66" s="33"/>
      <c r="O66" s="645" t="s">
        <v>350</v>
      </c>
      <c r="P66" s="646"/>
      <c r="Q66" s="646"/>
      <c r="R66" s="647"/>
      <c r="S66" s="134">
        <f>SUM(E15,E23,E33,E42,E55,S9,S23,S35,S48,S64)</f>
        <v>45380</v>
      </c>
      <c r="T66" s="153">
        <f>SUM(F15,F23,F33,F42,F55,T9,T23,T35,T48,T64)</f>
        <v>0</v>
      </c>
    </row>
    <row r="68" spans="1:27" ht="12.75" customHeight="1">
      <c r="A68" s="629" t="s">
        <v>949</v>
      </c>
      <c r="B68" s="629"/>
      <c r="C68" s="629"/>
      <c r="D68" s="629"/>
      <c r="E68" s="629"/>
      <c r="F68" s="629"/>
      <c r="G68" s="629"/>
      <c r="H68" s="629"/>
      <c r="I68" s="629"/>
      <c r="J68" s="629"/>
      <c r="K68" s="629"/>
      <c r="L68" s="629"/>
      <c r="M68" s="629"/>
      <c r="N68" s="629"/>
      <c r="O68" s="629"/>
      <c r="P68" s="629"/>
      <c r="Q68" s="629"/>
      <c r="R68" s="629"/>
      <c r="S68" s="629"/>
      <c r="T68" s="629"/>
      <c r="U68" s="629"/>
      <c r="V68" s="629"/>
      <c r="W68" s="629"/>
      <c r="X68" s="629"/>
      <c r="Y68" s="629"/>
      <c r="Z68" s="629"/>
      <c r="AA68" s="629"/>
    </row>
  </sheetData>
  <sheetProtection/>
  <mergeCells count="270">
    <mergeCell ref="X1:AA1"/>
    <mergeCell ref="D1:W1"/>
    <mergeCell ref="A34:A42"/>
    <mergeCell ref="B30:D30"/>
    <mergeCell ref="B31:D31"/>
    <mergeCell ref="B37:D37"/>
    <mergeCell ref="B24:D24"/>
    <mergeCell ref="B29:D29"/>
    <mergeCell ref="P34:R34"/>
    <mergeCell ref="B34:D34"/>
    <mergeCell ref="A68:AA68"/>
    <mergeCell ref="J2:M2"/>
    <mergeCell ref="A43:A55"/>
    <mergeCell ref="B26:D26"/>
    <mergeCell ref="B38:D38"/>
    <mergeCell ref="B33:D33"/>
    <mergeCell ref="F2:G2"/>
    <mergeCell ref="B19:D19"/>
    <mergeCell ref="B35:D35"/>
    <mergeCell ref="A24:A33"/>
    <mergeCell ref="A56:A65"/>
    <mergeCell ref="B56:D56"/>
    <mergeCell ref="B58:D58"/>
    <mergeCell ref="B59:D59"/>
    <mergeCell ref="A16:A23"/>
    <mergeCell ref="B16:D16"/>
    <mergeCell ref="B32:D32"/>
    <mergeCell ref="B17:D17"/>
    <mergeCell ref="B22:D22"/>
    <mergeCell ref="B27:D27"/>
    <mergeCell ref="B65:D65"/>
    <mergeCell ref="B64:D64"/>
    <mergeCell ref="B20:D20"/>
    <mergeCell ref="B25:D25"/>
    <mergeCell ref="B21:D21"/>
    <mergeCell ref="B23:D23"/>
    <mergeCell ref="B63:D63"/>
    <mergeCell ref="B28:D28"/>
    <mergeCell ref="B49:D49"/>
    <mergeCell ref="B42:D42"/>
    <mergeCell ref="G63:M63"/>
    <mergeCell ref="G62:M62"/>
    <mergeCell ref="B12:D12"/>
    <mergeCell ref="P17:R17"/>
    <mergeCell ref="B9:D9"/>
    <mergeCell ref="B11:D11"/>
    <mergeCell ref="B15:D15"/>
    <mergeCell ref="B13:D13"/>
    <mergeCell ref="B14:D14"/>
    <mergeCell ref="B18:D18"/>
    <mergeCell ref="P51:R51"/>
    <mergeCell ref="B45:D45"/>
    <mergeCell ref="B36:D36"/>
    <mergeCell ref="B48:D48"/>
    <mergeCell ref="B41:D41"/>
    <mergeCell ref="B47:D47"/>
    <mergeCell ref="B39:D39"/>
    <mergeCell ref="B40:D40"/>
    <mergeCell ref="B43:D43"/>
    <mergeCell ref="P37:R37"/>
    <mergeCell ref="G57:M57"/>
    <mergeCell ref="P38:R38"/>
    <mergeCell ref="B44:D44"/>
    <mergeCell ref="B46:D46"/>
    <mergeCell ref="B53:D53"/>
    <mergeCell ref="B54:D54"/>
    <mergeCell ref="P52:R52"/>
    <mergeCell ref="P50:R50"/>
    <mergeCell ref="P45:R45"/>
    <mergeCell ref="P49:R49"/>
    <mergeCell ref="B55:D55"/>
    <mergeCell ref="B52:D52"/>
    <mergeCell ref="B51:D51"/>
    <mergeCell ref="B50:D50"/>
    <mergeCell ref="B62:D62"/>
    <mergeCell ref="B61:D61"/>
    <mergeCell ref="B60:D60"/>
    <mergeCell ref="B57:D57"/>
    <mergeCell ref="G61:M61"/>
    <mergeCell ref="G40:M40"/>
    <mergeCell ref="G46:M46"/>
    <mergeCell ref="G41:M41"/>
    <mergeCell ref="G43:M43"/>
    <mergeCell ref="G47:M47"/>
    <mergeCell ref="G59:M59"/>
    <mergeCell ref="G52:M52"/>
    <mergeCell ref="G50:M50"/>
    <mergeCell ref="G60:M60"/>
    <mergeCell ref="P39:R39"/>
    <mergeCell ref="P44:R44"/>
    <mergeCell ref="G45:M45"/>
    <mergeCell ref="G48:M48"/>
    <mergeCell ref="P46:R46"/>
    <mergeCell ref="P43:R43"/>
    <mergeCell ref="P42:R42"/>
    <mergeCell ref="P30:R30"/>
    <mergeCell ref="P41:R41"/>
    <mergeCell ref="G39:M39"/>
    <mergeCell ref="G44:M44"/>
    <mergeCell ref="U9:AA9"/>
    <mergeCell ref="U11:AA11"/>
    <mergeCell ref="G38:M38"/>
    <mergeCell ref="O36:O48"/>
    <mergeCell ref="U10:AA10"/>
    <mergeCell ref="G42:M42"/>
    <mergeCell ref="U24:AA24"/>
    <mergeCell ref="P48:R48"/>
    <mergeCell ref="U15:AA15"/>
    <mergeCell ref="U17:AA17"/>
    <mergeCell ref="U16:AA16"/>
    <mergeCell ref="U28:AA28"/>
    <mergeCell ref="U29:AA29"/>
    <mergeCell ref="U27:AA27"/>
    <mergeCell ref="P33:R33"/>
    <mergeCell ref="P40:R40"/>
    <mergeCell ref="P27:R27"/>
    <mergeCell ref="P26:R26"/>
    <mergeCell ref="P28:R28"/>
    <mergeCell ref="P25:R25"/>
    <mergeCell ref="U12:AA12"/>
    <mergeCell ref="U13:AA13"/>
    <mergeCell ref="U26:AA26"/>
    <mergeCell ref="U21:AA21"/>
    <mergeCell ref="U14:AA14"/>
    <mergeCell ref="U23:AA23"/>
    <mergeCell ref="X4:Z4"/>
    <mergeCell ref="U4:V4"/>
    <mergeCell ref="U8:AA8"/>
    <mergeCell ref="U5:AA5"/>
    <mergeCell ref="G9:M9"/>
    <mergeCell ref="U25:AA25"/>
    <mergeCell ref="G25:M25"/>
    <mergeCell ref="U19:AA19"/>
    <mergeCell ref="U20:AA20"/>
    <mergeCell ref="U22:AA22"/>
    <mergeCell ref="U18:AA18"/>
    <mergeCell ref="P23:R23"/>
    <mergeCell ref="P14:R14"/>
    <mergeCell ref="P22:R22"/>
    <mergeCell ref="O24:O35"/>
    <mergeCell ref="G35:M35"/>
    <mergeCell ref="G30:M30"/>
    <mergeCell ref="G34:M34"/>
    <mergeCell ref="G29:M29"/>
    <mergeCell ref="G28:M28"/>
    <mergeCell ref="P24:R24"/>
    <mergeCell ref="G17:M17"/>
    <mergeCell ref="P21:R21"/>
    <mergeCell ref="P20:R20"/>
    <mergeCell ref="G23:M23"/>
    <mergeCell ref="U2:AA2"/>
    <mergeCell ref="U3:Z3"/>
    <mergeCell ref="U6:AA6"/>
    <mergeCell ref="U7:AA7"/>
    <mergeCell ref="G19:M19"/>
    <mergeCell ref="A6:A15"/>
    <mergeCell ref="B10:D10"/>
    <mergeCell ref="B6:D6"/>
    <mergeCell ref="P18:R18"/>
    <mergeCell ref="P19:R19"/>
    <mergeCell ref="G11:M11"/>
    <mergeCell ref="P13:R13"/>
    <mergeCell ref="P15:R15"/>
    <mergeCell ref="P16:R16"/>
    <mergeCell ref="G15:M15"/>
    <mergeCell ref="A2:C2"/>
    <mergeCell ref="D2:E2"/>
    <mergeCell ref="G7:M7"/>
    <mergeCell ref="G12:M12"/>
    <mergeCell ref="G10:M10"/>
    <mergeCell ref="B8:D8"/>
    <mergeCell ref="D3:S3"/>
    <mergeCell ref="P2:Q2"/>
    <mergeCell ref="A4:S4"/>
    <mergeCell ref="P10:R10"/>
    <mergeCell ref="G31:M31"/>
    <mergeCell ref="G18:M18"/>
    <mergeCell ref="G22:M22"/>
    <mergeCell ref="G14:M14"/>
    <mergeCell ref="G24:M24"/>
    <mergeCell ref="G20:M20"/>
    <mergeCell ref="G27:M27"/>
    <mergeCell ref="G26:M26"/>
    <mergeCell ref="G64:M64"/>
    <mergeCell ref="P61:R61"/>
    <mergeCell ref="G65:M65"/>
    <mergeCell ref="O66:R66"/>
    <mergeCell ref="O49:O64"/>
    <mergeCell ref="G5:M5"/>
    <mergeCell ref="O6:O9"/>
    <mergeCell ref="P64:R64"/>
    <mergeCell ref="G54:M54"/>
    <mergeCell ref="P6:R6"/>
    <mergeCell ref="P63:R63"/>
    <mergeCell ref="P62:R62"/>
    <mergeCell ref="G21:M21"/>
    <mergeCell ref="P11:R11"/>
    <mergeCell ref="G16:M16"/>
    <mergeCell ref="G13:M13"/>
    <mergeCell ref="G49:M49"/>
    <mergeCell ref="P29:R29"/>
    <mergeCell ref="P12:R12"/>
    <mergeCell ref="O10:O23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G58:M58"/>
    <mergeCell ref="G53:M53"/>
    <mergeCell ref="P58:R58"/>
    <mergeCell ref="P32:R32"/>
    <mergeCell ref="P31:R31"/>
    <mergeCell ref="G33:M33"/>
    <mergeCell ref="G36:M36"/>
    <mergeCell ref="P36:R36"/>
    <mergeCell ref="P35:R35"/>
    <mergeCell ref="G32:M32"/>
    <mergeCell ref="P55:R55"/>
    <mergeCell ref="P57:R57"/>
    <mergeCell ref="G55:M55"/>
    <mergeCell ref="G56:M56"/>
    <mergeCell ref="P56:R56"/>
    <mergeCell ref="G37:M37"/>
    <mergeCell ref="P54:R54"/>
    <mergeCell ref="P47:R47"/>
    <mergeCell ref="G51:M51"/>
    <mergeCell ref="P53:R53"/>
    <mergeCell ref="P60:R60"/>
    <mergeCell ref="P59:R59"/>
    <mergeCell ref="U52:AA52"/>
    <mergeCell ref="U46:AA46"/>
    <mergeCell ref="U51:AA51"/>
    <mergeCell ref="U58:AA58"/>
    <mergeCell ref="U50:AA50"/>
    <mergeCell ref="U56:AA56"/>
    <mergeCell ref="U47:AA47"/>
    <mergeCell ref="U53:AA53"/>
    <mergeCell ref="U48:AA48"/>
    <mergeCell ref="U64:AA64"/>
    <mergeCell ref="U49:AA49"/>
    <mergeCell ref="U54:AA54"/>
    <mergeCell ref="U59:AA59"/>
    <mergeCell ref="U63:AA63"/>
    <mergeCell ref="U55:AA55"/>
    <mergeCell ref="U62:AA62"/>
    <mergeCell ref="U60:AA60"/>
    <mergeCell ref="U61:AA61"/>
    <mergeCell ref="U57:AA57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U34:AA34"/>
    <mergeCell ref="U39:AA39"/>
    <mergeCell ref="U30:AA30"/>
    <mergeCell ref="U31:AA31"/>
    <mergeCell ref="U32:AA32"/>
    <mergeCell ref="U33:AA33"/>
    <mergeCell ref="U35:AA35"/>
  </mergeCells>
  <conditionalFormatting sqref="F6:F65">
    <cfRule type="cellIs" priority="2" dxfId="20" operator="greaterThan" stopIfTrue="1">
      <formula>E6</formula>
    </cfRule>
  </conditionalFormatting>
  <conditionalFormatting sqref="T6:T66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1556</v>
      </c>
      <c r="B1" s="468"/>
      <c r="C1" s="468"/>
      <c r="D1" s="682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1557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700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1558</v>
      </c>
      <c r="X4" s="651">
        <f>T57</f>
        <v>0</v>
      </c>
      <c r="Y4" s="588"/>
      <c r="Z4" s="588"/>
      <c r="AA4" s="7" t="s">
        <v>1559</v>
      </c>
    </row>
    <row r="5" spans="1:27" ht="12.75" customHeight="1">
      <c r="A5" s="27"/>
      <c r="B5" s="606" t="s">
        <v>1560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53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351</v>
      </c>
      <c r="B6" s="596" t="s">
        <v>352</v>
      </c>
      <c r="C6" s="597"/>
      <c r="D6" s="598"/>
      <c r="E6" s="122">
        <v>460</v>
      </c>
      <c r="F6" s="144"/>
      <c r="G6" s="599" t="s">
        <v>1214</v>
      </c>
      <c r="H6" s="600"/>
      <c r="I6" s="600"/>
      <c r="J6" s="600"/>
      <c r="K6" s="600"/>
      <c r="L6" s="600"/>
      <c r="M6" s="601"/>
      <c r="N6" s="180"/>
      <c r="O6" s="590" t="s">
        <v>353</v>
      </c>
      <c r="P6" s="596" t="s">
        <v>1561</v>
      </c>
      <c r="Q6" s="597"/>
      <c r="R6" s="598"/>
      <c r="S6" s="122">
        <v>250</v>
      </c>
      <c r="T6" s="144"/>
      <c r="U6" s="574" t="s">
        <v>1253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1562</v>
      </c>
      <c r="C7" s="572"/>
      <c r="D7" s="573"/>
      <c r="E7" s="109">
        <v>400</v>
      </c>
      <c r="F7" s="141"/>
      <c r="G7" s="691" t="s">
        <v>1215</v>
      </c>
      <c r="H7" s="692"/>
      <c r="I7" s="692"/>
      <c r="J7" s="692"/>
      <c r="K7" s="692"/>
      <c r="L7" s="692"/>
      <c r="M7" s="693"/>
      <c r="N7" s="180"/>
      <c r="O7" s="688"/>
      <c r="P7" s="571" t="s">
        <v>1563</v>
      </c>
      <c r="Q7" s="572"/>
      <c r="R7" s="573"/>
      <c r="S7" s="109">
        <v>450</v>
      </c>
      <c r="T7" s="141"/>
      <c r="U7" s="568" t="s">
        <v>1254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1564</v>
      </c>
      <c r="C8" s="572"/>
      <c r="D8" s="573"/>
      <c r="E8" s="109">
        <v>300</v>
      </c>
      <c r="F8" s="141"/>
      <c r="G8" s="691" t="s">
        <v>1216</v>
      </c>
      <c r="H8" s="692"/>
      <c r="I8" s="692"/>
      <c r="J8" s="692"/>
      <c r="K8" s="692"/>
      <c r="L8" s="692"/>
      <c r="M8" s="693"/>
      <c r="N8" s="180"/>
      <c r="O8" s="688"/>
      <c r="P8" s="571" t="s">
        <v>1565</v>
      </c>
      <c r="Q8" s="572"/>
      <c r="R8" s="573"/>
      <c r="S8" s="109">
        <v>320</v>
      </c>
      <c r="T8" s="141"/>
      <c r="U8" s="568" t="s">
        <v>1255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354</v>
      </c>
      <c r="C9" s="572"/>
      <c r="D9" s="573"/>
      <c r="E9" s="109">
        <v>330</v>
      </c>
      <c r="F9" s="109"/>
      <c r="G9" s="691" t="s">
        <v>1217</v>
      </c>
      <c r="H9" s="692"/>
      <c r="I9" s="692"/>
      <c r="J9" s="692"/>
      <c r="K9" s="692"/>
      <c r="L9" s="692"/>
      <c r="M9" s="693"/>
      <c r="N9" s="180"/>
      <c r="O9" s="688"/>
      <c r="P9" s="571" t="s">
        <v>355</v>
      </c>
      <c r="Q9" s="572"/>
      <c r="R9" s="573"/>
      <c r="S9" s="109">
        <v>310</v>
      </c>
      <c r="T9" s="109"/>
      <c r="U9" s="568" t="s">
        <v>1256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356</v>
      </c>
      <c r="C10" s="572"/>
      <c r="D10" s="573"/>
      <c r="E10" s="109">
        <v>280</v>
      </c>
      <c r="F10" s="109"/>
      <c r="G10" s="691" t="s">
        <v>1218</v>
      </c>
      <c r="H10" s="692"/>
      <c r="I10" s="692"/>
      <c r="J10" s="692"/>
      <c r="K10" s="692"/>
      <c r="L10" s="692"/>
      <c r="M10" s="693"/>
      <c r="N10" s="180"/>
      <c r="O10" s="688"/>
      <c r="P10" s="571" t="s">
        <v>357</v>
      </c>
      <c r="Q10" s="572"/>
      <c r="R10" s="573"/>
      <c r="S10" s="109">
        <v>230</v>
      </c>
      <c r="T10" s="109"/>
      <c r="U10" s="568" t="s">
        <v>1257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358</v>
      </c>
      <c r="C11" s="572"/>
      <c r="D11" s="573"/>
      <c r="E11" s="109">
        <v>570</v>
      </c>
      <c r="F11" s="109"/>
      <c r="G11" s="691" t="s">
        <v>1219</v>
      </c>
      <c r="H11" s="692"/>
      <c r="I11" s="692"/>
      <c r="J11" s="692"/>
      <c r="K11" s="692"/>
      <c r="L11" s="692"/>
      <c r="M11" s="693"/>
      <c r="N11" s="180"/>
      <c r="O11" s="688"/>
      <c r="P11" s="571" t="s">
        <v>359</v>
      </c>
      <c r="Q11" s="572"/>
      <c r="R11" s="573"/>
      <c r="S11" s="109">
        <v>290</v>
      </c>
      <c r="T11" s="109"/>
      <c r="U11" s="568" t="s">
        <v>1258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360</v>
      </c>
      <c r="C12" s="572"/>
      <c r="D12" s="573"/>
      <c r="E12" s="109">
        <v>570</v>
      </c>
      <c r="F12" s="109"/>
      <c r="G12" s="691" t="s">
        <v>1220</v>
      </c>
      <c r="H12" s="692"/>
      <c r="I12" s="692"/>
      <c r="J12" s="692"/>
      <c r="K12" s="692"/>
      <c r="L12" s="692"/>
      <c r="M12" s="693"/>
      <c r="N12" s="180"/>
      <c r="O12" s="688"/>
      <c r="P12" s="571" t="s">
        <v>361</v>
      </c>
      <c r="Q12" s="572"/>
      <c r="R12" s="573"/>
      <c r="S12" s="109">
        <v>390</v>
      </c>
      <c r="T12" s="109"/>
      <c r="U12" s="568" t="s">
        <v>1259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362</v>
      </c>
      <c r="C13" s="572"/>
      <c r="D13" s="573"/>
      <c r="E13" s="109">
        <v>590</v>
      </c>
      <c r="F13" s="109"/>
      <c r="G13" s="691" t="s">
        <v>1221</v>
      </c>
      <c r="H13" s="692"/>
      <c r="I13" s="692"/>
      <c r="J13" s="692"/>
      <c r="K13" s="692"/>
      <c r="L13" s="692"/>
      <c r="M13" s="693"/>
      <c r="N13" s="180"/>
      <c r="O13" s="688"/>
      <c r="P13" s="571" t="s">
        <v>1566</v>
      </c>
      <c r="Q13" s="572"/>
      <c r="R13" s="573"/>
      <c r="S13" s="109">
        <v>200</v>
      </c>
      <c r="T13" s="109"/>
      <c r="U13" s="568" t="s">
        <v>1260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571" t="s">
        <v>363</v>
      </c>
      <c r="C14" s="572"/>
      <c r="D14" s="573"/>
      <c r="E14" s="109">
        <v>480</v>
      </c>
      <c r="F14" s="109"/>
      <c r="G14" s="691" t="s">
        <v>1222</v>
      </c>
      <c r="H14" s="692"/>
      <c r="I14" s="692"/>
      <c r="J14" s="692"/>
      <c r="K14" s="692"/>
      <c r="L14" s="692"/>
      <c r="M14" s="693"/>
      <c r="N14" s="180"/>
      <c r="O14" s="688"/>
      <c r="P14" s="571" t="s">
        <v>1567</v>
      </c>
      <c r="Q14" s="572"/>
      <c r="R14" s="573"/>
      <c r="S14" s="109">
        <v>140</v>
      </c>
      <c r="T14" s="109"/>
      <c r="U14" s="568" t="s">
        <v>1261</v>
      </c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571" t="s">
        <v>364</v>
      </c>
      <c r="C15" s="572"/>
      <c r="D15" s="573"/>
      <c r="E15" s="109">
        <v>360</v>
      </c>
      <c r="F15" s="109"/>
      <c r="G15" s="691" t="s">
        <v>1223</v>
      </c>
      <c r="H15" s="692"/>
      <c r="I15" s="692"/>
      <c r="J15" s="692"/>
      <c r="K15" s="692"/>
      <c r="L15" s="692"/>
      <c r="M15" s="693"/>
      <c r="N15" s="180"/>
      <c r="O15" s="688"/>
      <c r="P15" s="571" t="s">
        <v>1568</v>
      </c>
      <c r="Q15" s="572"/>
      <c r="R15" s="573"/>
      <c r="S15" s="109">
        <v>270</v>
      </c>
      <c r="T15" s="109"/>
      <c r="U15" s="568" t="s">
        <v>1569</v>
      </c>
      <c r="V15" s="569"/>
      <c r="W15" s="569"/>
      <c r="X15" s="569"/>
      <c r="Y15" s="569"/>
      <c r="Z15" s="569"/>
      <c r="AA15" s="570"/>
    </row>
    <row r="16" spans="1:27" ht="12.75" customHeight="1">
      <c r="A16" s="591"/>
      <c r="B16" s="571" t="s">
        <v>365</v>
      </c>
      <c r="C16" s="572"/>
      <c r="D16" s="573"/>
      <c r="E16" s="109">
        <v>390</v>
      </c>
      <c r="F16" s="109"/>
      <c r="G16" s="691" t="s">
        <v>1224</v>
      </c>
      <c r="H16" s="692"/>
      <c r="I16" s="692"/>
      <c r="J16" s="692"/>
      <c r="K16" s="692"/>
      <c r="L16" s="692"/>
      <c r="M16" s="693"/>
      <c r="N16" s="180"/>
      <c r="O16" s="688"/>
      <c r="P16" s="571"/>
      <c r="Q16" s="572"/>
      <c r="R16" s="573"/>
      <c r="S16" s="110"/>
      <c r="T16" s="110"/>
      <c r="U16" s="568"/>
      <c r="V16" s="569"/>
      <c r="W16" s="569"/>
      <c r="X16" s="569"/>
      <c r="Y16" s="569"/>
      <c r="Z16" s="569"/>
      <c r="AA16" s="570"/>
    </row>
    <row r="17" spans="1:27" ht="12.75" customHeight="1">
      <c r="A17" s="591"/>
      <c r="B17" s="584"/>
      <c r="C17" s="585"/>
      <c r="D17" s="586"/>
      <c r="E17" s="110"/>
      <c r="F17" s="110"/>
      <c r="G17" s="697"/>
      <c r="H17" s="698"/>
      <c r="I17" s="698"/>
      <c r="J17" s="698"/>
      <c r="K17" s="698"/>
      <c r="L17" s="698"/>
      <c r="M17" s="699"/>
      <c r="N17" s="180"/>
      <c r="O17" s="689"/>
      <c r="P17" s="577" t="s">
        <v>32</v>
      </c>
      <c r="Q17" s="453"/>
      <c r="R17" s="454"/>
      <c r="S17" s="123">
        <f>SUM(S6:S16)</f>
        <v>2850</v>
      </c>
      <c r="T17" s="123">
        <f>SUM(T6:T16)</f>
        <v>0</v>
      </c>
      <c r="U17" s="587"/>
      <c r="V17" s="588"/>
      <c r="W17" s="588"/>
      <c r="X17" s="588"/>
      <c r="Y17" s="588"/>
      <c r="Z17" s="588"/>
      <c r="AA17" s="589"/>
    </row>
    <row r="18" spans="1:27" ht="12.75" customHeight="1">
      <c r="A18" s="592"/>
      <c r="B18" s="577" t="s">
        <v>852</v>
      </c>
      <c r="C18" s="453"/>
      <c r="D18" s="454"/>
      <c r="E18" s="123">
        <f>SUM(E6:E17)</f>
        <v>4730</v>
      </c>
      <c r="F18" s="123">
        <f>SUM(F6:F17)</f>
        <v>0</v>
      </c>
      <c r="G18" s="694"/>
      <c r="H18" s="695"/>
      <c r="I18" s="695"/>
      <c r="J18" s="695"/>
      <c r="K18" s="695"/>
      <c r="L18" s="695"/>
      <c r="M18" s="696"/>
      <c r="N18" s="180"/>
      <c r="O18" s="590" t="s">
        <v>1775</v>
      </c>
      <c r="P18" s="596" t="s">
        <v>1570</v>
      </c>
      <c r="Q18" s="597"/>
      <c r="R18" s="598"/>
      <c r="S18" s="122">
        <v>440</v>
      </c>
      <c r="T18" s="122"/>
      <c r="U18" s="574" t="s">
        <v>1262</v>
      </c>
      <c r="V18" s="575"/>
      <c r="W18" s="575"/>
      <c r="X18" s="575"/>
      <c r="Y18" s="575"/>
      <c r="Z18" s="575"/>
      <c r="AA18" s="576"/>
    </row>
    <row r="19" spans="1:27" ht="12.75" customHeight="1">
      <c r="A19" s="590" t="s">
        <v>366</v>
      </c>
      <c r="B19" s="596" t="s">
        <v>367</v>
      </c>
      <c r="C19" s="597"/>
      <c r="D19" s="598"/>
      <c r="E19" s="122">
        <v>250</v>
      </c>
      <c r="F19" s="122"/>
      <c r="G19" s="574" t="s">
        <v>1225</v>
      </c>
      <c r="H19" s="575"/>
      <c r="I19" s="575"/>
      <c r="J19" s="575"/>
      <c r="K19" s="575"/>
      <c r="L19" s="575"/>
      <c r="M19" s="576"/>
      <c r="N19" s="180"/>
      <c r="O19" s="688"/>
      <c r="P19" s="571" t="s">
        <v>368</v>
      </c>
      <c r="Q19" s="572"/>
      <c r="R19" s="573"/>
      <c r="S19" s="109">
        <v>490</v>
      </c>
      <c r="T19" s="109"/>
      <c r="U19" s="568" t="s">
        <v>1263</v>
      </c>
      <c r="V19" s="569"/>
      <c r="W19" s="569"/>
      <c r="X19" s="569"/>
      <c r="Y19" s="569"/>
      <c r="Z19" s="569"/>
      <c r="AA19" s="570"/>
    </row>
    <row r="20" spans="1:27" ht="12.75" customHeight="1">
      <c r="A20" s="591"/>
      <c r="B20" s="571" t="s">
        <v>369</v>
      </c>
      <c r="C20" s="572"/>
      <c r="D20" s="573"/>
      <c r="E20" s="109">
        <v>250</v>
      </c>
      <c r="F20" s="109"/>
      <c r="G20" s="568" t="s">
        <v>1226</v>
      </c>
      <c r="H20" s="569"/>
      <c r="I20" s="569"/>
      <c r="J20" s="569"/>
      <c r="K20" s="569"/>
      <c r="L20" s="569"/>
      <c r="M20" s="570"/>
      <c r="N20" s="180"/>
      <c r="O20" s="688"/>
      <c r="P20" s="571" t="s">
        <v>370</v>
      </c>
      <c r="Q20" s="572"/>
      <c r="R20" s="573"/>
      <c r="S20" s="109">
        <v>330</v>
      </c>
      <c r="T20" s="109"/>
      <c r="U20" s="568" t="s">
        <v>1264</v>
      </c>
      <c r="V20" s="569"/>
      <c r="W20" s="569"/>
      <c r="X20" s="569"/>
      <c r="Y20" s="569"/>
      <c r="Z20" s="569"/>
      <c r="AA20" s="570"/>
    </row>
    <row r="21" spans="1:27" ht="12.75" customHeight="1">
      <c r="A21" s="591"/>
      <c r="B21" s="571" t="s">
        <v>371</v>
      </c>
      <c r="C21" s="572"/>
      <c r="D21" s="573"/>
      <c r="E21" s="109">
        <v>200</v>
      </c>
      <c r="F21" s="109"/>
      <c r="G21" s="691" t="s">
        <v>1227</v>
      </c>
      <c r="H21" s="692"/>
      <c r="I21" s="692"/>
      <c r="J21" s="692"/>
      <c r="K21" s="692"/>
      <c r="L21" s="692"/>
      <c r="M21" s="693"/>
      <c r="N21" s="180"/>
      <c r="O21" s="688"/>
      <c r="P21" s="571" t="s">
        <v>372</v>
      </c>
      <c r="Q21" s="572"/>
      <c r="R21" s="573"/>
      <c r="S21" s="109">
        <v>450</v>
      </c>
      <c r="T21" s="109"/>
      <c r="U21" s="568" t="s">
        <v>1265</v>
      </c>
      <c r="V21" s="569"/>
      <c r="W21" s="569"/>
      <c r="X21" s="569"/>
      <c r="Y21" s="569"/>
      <c r="Z21" s="569"/>
      <c r="AA21" s="570"/>
    </row>
    <row r="22" spans="1:27" ht="12.75" customHeight="1">
      <c r="A22" s="591"/>
      <c r="B22" s="571" t="s">
        <v>373</v>
      </c>
      <c r="C22" s="572"/>
      <c r="D22" s="573"/>
      <c r="E22" s="109">
        <v>290</v>
      </c>
      <c r="F22" s="109"/>
      <c r="G22" s="568" t="s">
        <v>1228</v>
      </c>
      <c r="H22" s="569"/>
      <c r="I22" s="569"/>
      <c r="J22" s="569"/>
      <c r="K22" s="569"/>
      <c r="L22" s="569"/>
      <c r="M22" s="570"/>
      <c r="N22" s="180"/>
      <c r="O22" s="688"/>
      <c r="P22" s="571" t="s">
        <v>374</v>
      </c>
      <c r="Q22" s="572"/>
      <c r="R22" s="573"/>
      <c r="S22" s="109">
        <v>370</v>
      </c>
      <c r="T22" s="109"/>
      <c r="U22" s="568" t="s">
        <v>1266</v>
      </c>
      <c r="V22" s="569"/>
      <c r="W22" s="569"/>
      <c r="X22" s="569"/>
      <c r="Y22" s="569"/>
      <c r="Z22" s="569"/>
      <c r="AA22" s="570"/>
    </row>
    <row r="23" spans="1:27" ht="12.75" customHeight="1">
      <c r="A23" s="591"/>
      <c r="B23" s="571" t="s">
        <v>375</v>
      </c>
      <c r="C23" s="572"/>
      <c r="D23" s="573"/>
      <c r="E23" s="109">
        <v>440</v>
      </c>
      <c r="F23" s="109"/>
      <c r="G23" s="568" t="s">
        <v>1229</v>
      </c>
      <c r="H23" s="569"/>
      <c r="I23" s="569"/>
      <c r="J23" s="569"/>
      <c r="K23" s="569"/>
      <c r="L23" s="569"/>
      <c r="M23" s="570"/>
      <c r="N23" s="180"/>
      <c r="O23" s="688"/>
      <c r="P23" s="571" t="s">
        <v>376</v>
      </c>
      <c r="Q23" s="572"/>
      <c r="R23" s="573"/>
      <c r="S23" s="109">
        <v>400</v>
      </c>
      <c r="T23" s="109"/>
      <c r="U23" s="568" t="s">
        <v>1267</v>
      </c>
      <c r="V23" s="569"/>
      <c r="W23" s="569"/>
      <c r="X23" s="569"/>
      <c r="Y23" s="569"/>
      <c r="Z23" s="569"/>
      <c r="AA23" s="570"/>
    </row>
    <row r="24" spans="1:27" ht="12.75" customHeight="1">
      <c r="A24" s="591"/>
      <c r="B24" s="571" t="s">
        <v>377</v>
      </c>
      <c r="C24" s="572"/>
      <c r="D24" s="573"/>
      <c r="E24" s="109">
        <v>400</v>
      </c>
      <c r="F24" s="109"/>
      <c r="G24" s="568" t="s">
        <v>1230</v>
      </c>
      <c r="H24" s="569"/>
      <c r="I24" s="569"/>
      <c r="J24" s="569"/>
      <c r="K24" s="569"/>
      <c r="L24" s="569"/>
      <c r="M24" s="570"/>
      <c r="N24" s="180"/>
      <c r="O24" s="688"/>
      <c r="P24" s="571" t="s">
        <v>378</v>
      </c>
      <c r="Q24" s="572"/>
      <c r="R24" s="573"/>
      <c r="S24" s="109">
        <v>270</v>
      </c>
      <c r="T24" s="109"/>
      <c r="U24" s="568" t="s">
        <v>1268</v>
      </c>
      <c r="V24" s="569"/>
      <c r="W24" s="569"/>
      <c r="X24" s="569"/>
      <c r="Y24" s="569"/>
      <c r="Z24" s="569"/>
      <c r="AA24" s="570"/>
    </row>
    <row r="25" spans="1:27" ht="12.75" customHeight="1">
      <c r="A25" s="591"/>
      <c r="B25" s="571" t="s">
        <v>379</v>
      </c>
      <c r="C25" s="572"/>
      <c r="D25" s="573"/>
      <c r="E25" s="109">
        <v>380</v>
      </c>
      <c r="F25" s="109"/>
      <c r="G25" s="568" t="s">
        <v>1231</v>
      </c>
      <c r="H25" s="569"/>
      <c r="I25" s="569"/>
      <c r="J25" s="569"/>
      <c r="K25" s="569"/>
      <c r="L25" s="569"/>
      <c r="M25" s="570"/>
      <c r="N25" s="180"/>
      <c r="O25" s="688"/>
      <c r="P25" s="571" t="s">
        <v>380</v>
      </c>
      <c r="Q25" s="572"/>
      <c r="R25" s="573"/>
      <c r="S25" s="109">
        <v>530</v>
      </c>
      <c r="T25" s="109"/>
      <c r="U25" s="568" t="s">
        <v>1269</v>
      </c>
      <c r="V25" s="569"/>
      <c r="W25" s="569"/>
      <c r="X25" s="569"/>
      <c r="Y25" s="569"/>
      <c r="Z25" s="569"/>
      <c r="AA25" s="570"/>
    </row>
    <row r="26" spans="1:27" ht="12.75" customHeight="1">
      <c r="A26" s="591"/>
      <c r="B26" s="571" t="s">
        <v>381</v>
      </c>
      <c r="C26" s="572"/>
      <c r="D26" s="573"/>
      <c r="E26" s="109">
        <v>450</v>
      </c>
      <c r="F26" s="109"/>
      <c r="G26" s="568" t="s">
        <v>1232</v>
      </c>
      <c r="H26" s="569"/>
      <c r="I26" s="569"/>
      <c r="J26" s="569"/>
      <c r="K26" s="569"/>
      <c r="L26" s="569"/>
      <c r="M26" s="570"/>
      <c r="N26" s="180"/>
      <c r="O26" s="688"/>
      <c r="P26" s="571" t="s">
        <v>382</v>
      </c>
      <c r="Q26" s="572"/>
      <c r="R26" s="573"/>
      <c r="S26" s="109">
        <v>510</v>
      </c>
      <c r="T26" s="109"/>
      <c r="U26" s="568" t="s">
        <v>1270</v>
      </c>
      <c r="V26" s="569"/>
      <c r="W26" s="569"/>
      <c r="X26" s="569"/>
      <c r="Y26" s="569"/>
      <c r="Z26" s="569"/>
      <c r="AA26" s="570"/>
    </row>
    <row r="27" spans="1:27" ht="12.75" customHeight="1">
      <c r="A27" s="591"/>
      <c r="B27" s="571" t="s">
        <v>383</v>
      </c>
      <c r="C27" s="572"/>
      <c r="D27" s="573"/>
      <c r="E27" s="109">
        <v>310</v>
      </c>
      <c r="F27" s="109"/>
      <c r="G27" s="568" t="s">
        <v>1233</v>
      </c>
      <c r="H27" s="569"/>
      <c r="I27" s="569"/>
      <c r="J27" s="569"/>
      <c r="K27" s="569"/>
      <c r="L27" s="569"/>
      <c r="M27" s="570"/>
      <c r="N27" s="180"/>
      <c r="O27" s="688"/>
      <c r="P27" s="571" t="s">
        <v>384</v>
      </c>
      <c r="Q27" s="572"/>
      <c r="R27" s="573"/>
      <c r="S27" s="109">
        <v>430</v>
      </c>
      <c r="T27" s="109"/>
      <c r="U27" s="568" t="s">
        <v>1271</v>
      </c>
      <c r="V27" s="569"/>
      <c r="W27" s="569"/>
      <c r="X27" s="569"/>
      <c r="Y27" s="569"/>
      <c r="Z27" s="569"/>
      <c r="AA27" s="570"/>
    </row>
    <row r="28" spans="1:27" ht="12.75" customHeight="1">
      <c r="A28" s="591"/>
      <c r="B28" s="571" t="s">
        <v>385</v>
      </c>
      <c r="C28" s="572"/>
      <c r="D28" s="573"/>
      <c r="E28" s="109">
        <v>520</v>
      </c>
      <c r="F28" s="109"/>
      <c r="G28" s="568" t="s">
        <v>1234</v>
      </c>
      <c r="H28" s="569"/>
      <c r="I28" s="569"/>
      <c r="J28" s="569"/>
      <c r="K28" s="569"/>
      <c r="L28" s="569"/>
      <c r="M28" s="570"/>
      <c r="N28" s="180"/>
      <c r="O28" s="688"/>
      <c r="P28" s="571" t="s">
        <v>386</v>
      </c>
      <c r="Q28" s="572"/>
      <c r="R28" s="573"/>
      <c r="S28" s="109">
        <v>570</v>
      </c>
      <c r="T28" s="109"/>
      <c r="U28" s="568" t="s">
        <v>1272</v>
      </c>
      <c r="V28" s="569"/>
      <c r="W28" s="569"/>
      <c r="X28" s="569"/>
      <c r="Y28" s="569"/>
      <c r="Z28" s="569"/>
      <c r="AA28" s="570"/>
    </row>
    <row r="29" spans="1:27" ht="12.75" customHeight="1">
      <c r="A29" s="591"/>
      <c r="B29" s="571"/>
      <c r="C29" s="572"/>
      <c r="D29" s="573"/>
      <c r="E29" s="109"/>
      <c r="F29" s="109"/>
      <c r="G29" s="568"/>
      <c r="H29" s="569"/>
      <c r="I29" s="569"/>
      <c r="J29" s="569"/>
      <c r="K29" s="569"/>
      <c r="L29" s="569"/>
      <c r="M29" s="570"/>
      <c r="N29" s="180"/>
      <c r="O29" s="688"/>
      <c r="P29" s="584"/>
      <c r="Q29" s="585"/>
      <c r="R29" s="586"/>
      <c r="S29" s="110"/>
      <c r="T29" s="110"/>
      <c r="U29" s="578"/>
      <c r="V29" s="579"/>
      <c r="W29" s="579"/>
      <c r="X29" s="579"/>
      <c r="Y29" s="579"/>
      <c r="Z29" s="579"/>
      <c r="AA29" s="580"/>
    </row>
    <row r="30" spans="1:27" ht="12.75" customHeight="1">
      <c r="A30" s="591"/>
      <c r="B30" s="584"/>
      <c r="C30" s="585"/>
      <c r="D30" s="586"/>
      <c r="E30" s="110"/>
      <c r="F30" s="110"/>
      <c r="G30" s="578"/>
      <c r="H30" s="579"/>
      <c r="I30" s="579"/>
      <c r="J30" s="579"/>
      <c r="K30" s="579"/>
      <c r="L30" s="579"/>
      <c r="M30" s="580"/>
      <c r="N30" s="180"/>
      <c r="O30" s="689"/>
      <c r="P30" s="577" t="s">
        <v>32</v>
      </c>
      <c r="Q30" s="453"/>
      <c r="R30" s="454"/>
      <c r="S30" s="123">
        <f>SUM(S18:S29)</f>
        <v>4790</v>
      </c>
      <c r="T30" s="123">
        <f>SUM(T18:T29)</f>
        <v>0</v>
      </c>
      <c r="U30" s="587"/>
      <c r="V30" s="588"/>
      <c r="W30" s="588"/>
      <c r="X30" s="588"/>
      <c r="Y30" s="588"/>
      <c r="Z30" s="588"/>
      <c r="AA30" s="589"/>
    </row>
    <row r="31" spans="1:27" ht="12.75" customHeight="1">
      <c r="A31" s="592"/>
      <c r="B31" s="577" t="s">
        <v>32</v>
      </c>
      <c r="C31" s="453"/>
      <c r="D31" s="454"/>
      <c r="E31" s="123">
        <f>SUM(E19:E30)</f>
        <v>3490</v>
      </c>
      <c r="F31" s="123">
        <f>SUM(F19:F30)</f>
        <v>0</v>
      </c>
      <c r="G31" s="587"/>
      <c r="H31" s="588"/>
      <c r="I31" s="588"/>
      <c r="J31" s="588"/>
      <c r="K31" s="588"/>
      <c r="L31" s="588"/>
      <c r="M31" s="589"/>
      <c r="N31" s="180"/>
      <c r="O31" s="590" t="s">
        <v>387</v>
      </c>
      <c r="P31" s="596" t="s">
        <v>1571</v>
      </c>
      <c r="Q31" s="597"/>
      <c r="R31" s="598"/>
      <c r="S31" s="122">
        <v>1030</v>
      </c>
      <c r="T31" s="122"/>
      <c r="U31" s="574" t="s">
        <v>1273</v>
      </c>
      <c r="V31" s="575"/>
      <c r="W31" s="575"/>
      <c r="X31" s="575"/>
      <c r="Y31" s="575"/>
      <c r="Z31" s="575"/>
      <c r="AA31" s="576"/>
    </row>
    <row r="32" spans="1:27" ht="12.75" customHeight="1">
      <c r="A32" s="590" t="s">
        <v>388</v>
      </c>
      <c r="B32" s="596" t="s">
        <v>389</v>
      </c>
      <c r="C32" s="597"/>
      <c r="D32" s="598"/>
      <c r="E32" s="122">
        <v>500</v>
      </c>
      <c r="F32" s="122"/>
      <c r="G32" s="574" t="s">
        <v>1235</v>
      </c>
      <c r="H32" s="575"/>
      <c r="I32" s="575"/>
      <c r="J32" s="575"/>
      <c r="K32" s="575"/>
      <c r="L32" s="575"/>
      <c r="M32" s="576"/>
      <c r="N32" s="180"/>
      <c r="O32" s="688"/>
      <c r="P32" s="571" t="s">
        <v>390</v>
      </c>
      <c r="Q32" s="572"/>
      <c r="R32" s="573"/>
      <c r="S32" s="109">
        <v>180</v>
      </c>
      <c r="T32" s="109"/>
      <c r="U32" s="568" t="s">
        <v>1274</v>
      </c>
      <c r="V32" s="569"/>
      <c r="W32" s="569"/>
      <c r="X32" s="569"/>
      <c r="Y32" s="569"/>
      <c r="Z32" s="569"/>
      <c r="AA32" s="570"/>
    </row>
    <row r="33" spans="1:27" ht="12.75" customHeight="1">
      <c r="A33" s="591"/>
      <c r="B33" s="571" t="s">
        <v>391</v>
      </c>
      <c r="C33" s="572"/>
      <c r="D33" s="573"/>
      <c r="E33" s="109">
        <v>510</v>
      </c>
      <c r="F33" s="109"/>
      <c r="G33" s="568" t="s">
        <v>1236</v>
      </c>
      <c r="H33" s="569"/>
      <c r="I33" s="569"/>
      <c r="J33" s="569"/>
      <c r="K33" s="569"/>
      <c r="L33" s="569"/>
      <c r="M33" s="570"/>
      <c r="N33" s="180"/>
      <c r="O33" s="688"/>
      <c r="P33" s="571" t="s">
        <v>392</v>
      </c>
      <c r="Q33" s="572"/>
      <c r="R33" s="573"/>
      <c r="S33" s="109">
        <v>420</v>
      </c>
      <c r="T33" s="109"/>
      <c r="U33" s="568" t="s">
        <v>1275</v>
      </c>
      <c r="V33" s="569"/>
      <c r="W33" s="569"/>
      <c r="X33" s="569"/>
      <c r="Y33" s="569"/>
      <c r="Z33" s="569"/>
      <c r="AA33" s="570"/>
    </row>
    <row r="34" spans="1:27" ht="12.75" customHeight="1">
      <c r="A34" s="591"/>
      <c r="B34" s="571" t="s">
        <v>393</v>
      </c>
      <c r="C34" s="572"/>
      <c r="D34" s="573"/>
      <c r="E34" s="109">
        <v>210</v>
      </c>
      <c r="F34" s="109"/>
      <c r="G34" s="568" t="s">
        <v>1237</v>
      </c>
      <c r="H34" s="569"/>
      <c r="I34" s="569"/>
      <c r="J34" s="569"/>
      <c r="K34" s="569"/>
      <c r="L34" s="569"/>
      <c r="M34" s="570"/>
      <c r="N34" s="180"/>
      <c r="O34" s="688"/>
      <c r="P34" s="571" t="s">
        <v>394</v>
      </c>
      <c r="Q34" s="572"/>
      <c r="R34" s="573"/>
      <c r="S34" s="109">
        <v>420</v>
      </c>
      <c r="T34" s="109"/>
      <c r="U34" s="568" t="s">
        <v>1276</v>
      </c>
      <c r="V34" s="569"/>
      <c r="W34" s="569"/>
      <c r="X34" s="569"/>
      <c r="Y34" s="569"/>
      <c r="Z34" s="569"/>
      <c r="AA34" s="570"/>
    </row>
    <row r="35" spans="1:27" ht="12.75" customHeight="1">
      <c r="A35" s="591"/>
      <c r="B35" s="571" t="s">
        <v>395</v>
      </c>
      <c r="C35" s="572"/>
      <c r="D35" s="573"/>
      <c r="E35" s="109">
        <v>360</v>
      </c>
      <c r="F35" s="109"/>
      <c r="G35" s="568" t="s">
        <v>1238</v>
      </c>
      <c r="H35" s="569"/>
      <c r="I35" s="569"/>
      <c r="J35" s="569"/>
      <c r="K35" s="569"/>
      <c r="L35" s="569"/>
      <c r="M35" s="570"/>
      <c r="N35" s="180"/>
      <c r="O35" s="688"/>
      <c r="P35" s="571" t="s">
        <v>396</v>
      </c>
      <c r="Q35" s="572"/>
      <c r="R35" s="573"/>
      <c r="S35" s="109">
        <v>660</v>
      </c>
      <c r="T35" s="109"/>
      <c r="U35" s="568" t="s">
        <v>1277</v>
      </c>
      <c r="V35" s="569"/>
      <c r="W35" s="569"/>
      <c r="X35" s="569"/>
      <c r="Y35" s="569"/>
      <c r="Z35" s="569"/>
      <c r="AA35" s="570"/>
    </row>
    <row r="36" spans="1:27" ht="12.75" customHeight="1">
      <c r="A36" s="591"/>
      <c r="B36" s="571" t="s">
        <v>397</v>
      </c>
      <c r="C36" s="572"/>
      <c r="D36" s="573"/>
      <c r="E36" s="109">
        <v>80</v>
      </c>
      <c r="F36" s="109"/>
      <c r="G36" s="568" t="s">
        <v>1239</v>
      </c>
      <c r="H36" s="569"/>
      <c r="I36" s="569"/>
      <c r="J36" s="569"/>
      <c r="K36" s="569"/>
      <c r="L36" s="569"/>
      <c r="M36" s="570"/>
      <c r="N36" s="180"/>
      <c r="O36" s="688"/>
      <c r="P36" s="571" t="s">
        <v>398</v>
      </c>
      <c r="Q36" s="572"/>
      <c r="R36" s="573"/>
      <c r="S36" s="109">
        <v>410</v>
      </c>
      <c r="T36" s="109"/>
      <c r="U36" s="568" t="s">
        <v>1278</v>
      </c>
      <c r="V36" s="569"/>
      <c r="W36" s="569"/>
      <c r="X36" s="569"/>
      <c r="Y36" s="569"/>
      <c r="Z36" s="569"/>
      <c r="AA36" s="570"/>
    </row>
    <row r="37" spans="1:27" ht="12.75" customHeight="1">
      <c r="A37" s="591"/>
      <c r="B37" s="571" t="s">
        <v>399</v>
      </c>
      <c r="C37" s="572"/>
      <c r="D37" s="573"/>
      <c r="E37" s="109">
        <v>950</v>
      </c>
      <c r="F37" s="109"/>
      <c r="G37" s="568" t="s">
        <v>1240</v>
      </c>
      <c r="H37" s="569"/>
      <c r="I37" s="569"/>
      <c r="J37" s="569"/>
      <c r="K37" s="569"/>
      <c r="L37" s="569"/>
      <c r="M37" s="570"/>
      <c r="N37" s="180"/>
      <c r="O37" s="688"/>
      <c r="P37" s="571" t="s">
        <v>400</v>
      </c>
      <c r="Q37" s="572"/>
      <c r="R37" s="573"/>
      <c r="S37" s="109">
        <v>380</v>
      </c>
      <c r="T37" s="109"/>
      <c r="U37" s="568" t="s">
        <v>401</v>
      </c>
      <c r="V37" s="569"/>
      <c r="W37" s="569"/>
      <c r="X37" s="569"/>
      <c r="Y37" s="569"/>
      <c r="Z37" s="569"/>
      <c r="AA37" s="570"/>
    </row>
    <row r="38" spans="1:27" ht="12.75" customHeight="1">
      <c r="A38" s="591"/>
      <c r="B38" s="571" t="s">
        <v>402</v>
      </c>
      <c r="C38" s="572"/>
      <c r="D38" s="573"/>
      <c r="E38" s="109">
        <v>550</v>
      </c>
      <c r="F38" s="109"/>
      <c r="G38" s="568" t="s">
        <v>403</v>
      </c>
      <c r="H38" s="569"/>
      <c r="I38" s="569"/>
      <c r="J38" s="569"/>
      <c r="K38" s="569"/>
      <c r="L38" s="569"/>
      <c r="M38" s="570"/>
      <c r="N38" s="180"/>
      <c r="O38" s="688"/>
      <c r="P38" s="571"/>
      <c r="Q38" s="572"/>
      <c r="R38" s="573"/>
      <c r="S38" s="110"/>
      <c r="T38" s="110"/>
      <c r="U38" s="568"/>
      <c r="V38" s="569"/>
      <c r="W38" s="569"/>
      <c r="X38" s="569"/>
      <c r="Y38" s="569"/>
      <c r="Z38" s="569"/>
      <c r="AA38" s="570"/>
    </row>
    <row r="39" spans="1:27" ht="12.75" customHeight="1">
      <c r="A39" s="591"/>
      <c r="B39" s="571" t="s">
        <v>404</v>
      </c>
      <c r="C39" s="572"/>
      <c r="D39" s="573"/>
      <c r="E39" s="109">
        <v>720</v>
      </c>
      <c r="F39" s="109"/>
      <c r="G39" s="568" t="s">
        <v>405</v>
      </c>
      <c r="H39" s="569"/>
      <c r="I39" s="569"/>
      <c r="J39" s="569"/>
      <c r="K39" s="569"/>
      <c r="L39" s="569"/>
      <c r="M39" s="570"/>
      <c r="N39" s="180"/>
      <c r="O39" s="689"/>
      <c r="P39" s="577" t="s">
        <v>32</v>
      </c>
      <c r="Q39" s="453"/>
      <c r="R39" s="454"/>
      <c r="S39" s="123">
        <f>SUM(S31:S38)</f>
        <v>3500</v>
      </c>
      <c r="T39" s="123">
        <f>SUM(T31:T38)</f>
        <v>0</v>
      </c>
      <c r="U39" s="587"/>
      <c r="V39" s="588"/>
      <c r="W39" s="588"/>
      <c r="X39" s="588"/>
      <c r="Y39" s="588"/>
      <c r="Z39" s="588"/>
      <c r="AA39" s="589"/>
    </row>
    <row r="40" spans="1:27" ht="12.75" customHeight="1">
      <c r="A40" s="591"/>
      <c r="B40" s="571" t="s">
        <v>1572</v>
      </c>
      <c r="C40" s="572"/>
      <c r="D40" s="573"/>
      <c r="E40" s="109">
        <v>390</v>
      </c>
      <c r="F40" s="109"/>
      <c r="G40" s="568" t="s">
        <v>1241</v>
      </c>
      <c r="H40" s="569"/>
      <c r="I40" s="569"/>
      <c r="J40" s="569"/>
      <c r="K40" s="569"/>
      <c r="L40" s="569"/>
      <c r="M40" s="570"/>
      <c r="N40" s="180"/>
      <c r="O40" s="590" t="s">
        <v>406</v>
      </c>
      <c r="P40" s="596" t="s">
        <v>407</v>
      </c>
      <c r="Q40" s="597"/>
      <c r="R40" s="598"/>
      <c r="S40" s="122">
        <v>320</v>
      </c>
      <c r="T40" s="122"/>
      <c r="U40" s="574" t="s">
        <v>1279</v>
      </c>
      <c r="V40" s="575"/>
      <c r="W40" s="575"/>
      <c r="X40" s="575"/>
      <c r="Y40" s="575"/>
      <c r="Z40" s="575"/>
      <c r="AA40" s="576"/>
    </row>
    <row r="41" spans="1:27" ht="12.75" customHeight="1">
      <c r="A41" s="591"/>
      <c r="B41" s="571" t="s">
        <v>408</v>
      </c>
      <c r="C41" s="572"/>
      <c r="D41" s="573"/>
      <c r="E41" s="109">
        <v>320</v>
      </c>
      <c r="F41" s="109"/>
      <c r="G41" s="568" t="s">
        <v>1242</v>
      </c>
      <c r="H41" s="569"/>
      <c r="I41" s="569"/>
      <c r="J41" s="569"/>
      <c r="K41" s="569"/>
      <c r="L41" s="569"/>
      <c r="M41" s="570"/>
      <c r="N41" s="180"/>
      <c r="O41" s="688"/>
      <c r="P41" s="571" t="s">
        <v>409</v>
      </c>
      <c r="Q41" s="572"/>
      <c r="R41" s="573"/>
      <c r="S41" s="109">
        <v>440</v>
      </c>
      <c r="T41" s="109"/>
      <c r="U41" s="568" t="s">
        <v>1280</v>
      </c>
      <c r="V41" s="569"/>
      <c r="W41" s="569"/>
      <c r="X41" s="569"/>
      <c r="Y41" s="569"/>
      <c r="Z41" s="569"/>
      <c r="AA41" s="570"/>
    </row>
    <row r="42" spans="1:27" ht="12.75" customHeight="1">
      <c r="A42" s="591"/>
      <c r="B42" s="571" t="s">
        <v>410</v>
      </c>
      <c r="C42" s="572"/>
      <c r="D42" s="573"/>
      <c r="E42" s="109">
        <v>380</v>
      </c>
      <c r="F42" s="109"/>
      <c r="G42" s="568" t="s">
        <v>1243</v>
      </c>
      <c r="H42" s="569"/>
      <c r="I42" s="569"/>
      <c r="J42" s="569"/>
      <c r="K42" s="569"/>
      <c r="L42" s="569"/>
      <c r="M42" s="570"/>
      <c r="N42" s="180"/>
      <c r="O42" s="688"/>
      <c r="P42" s="571" t="s">
        <v>411</v>
      </c>
      <c r="Q42" s="572"/>
      <c r="R42" s="573"/>
      <c r="S42" s="109">
        <v>350</v>
      </c>
      <c r="T42" s="109"/>
      <c r="U42" s="568" t="s">
        <v>1281</v>
      </c>
      <c r="V42" s="569"/>
      <c r="W42" s="569"/>
      <c r="X42" s="569"/>
      <c r="Y42" s="569"/>
      <c r="Z42" s="569"/>
      <c r="AA42" s="570"/>
    </row>
    <row r="43" spans="1:27" ht="12.75" customHeight="1">
      <c r="A43" s="591"/>
      <c r="B43" s="571" t="s">
        <v>412</v>
      </c>
      <c r="C43" s="572"/>
      <c r="D43" s="573"/>
      <c r="E43" s="109">
        <v>220</v>
      </c>
      <c r="F43" s="109"/>
      <c r="G43" s="568" t="s">
        <v>1244</v>
      </c>
      <c r="H43" s="569"/>
      <c r="I43" s="569"/>
      <c r="J43" s="569"/>
      <c r="K43" s="569"/>
      <c r="L43" s="569"/>
      <c r="M43" s="570"/>
      <c r="N43" s="180"/>
      <c r="O43" s="688"/>
      <c r="P43" s="571" t="s">
        <v>413</v>
      </c>
      <c r="Q43" s="572"/>
      <c r="R43" s="573"/>
      <c r="S43" s="109">
        <v>460</v>
      </c>
      <c r="T43" s="109"/>
      <c r="U43" s="568" t="s">
        <v>1282</v>
      </c>
      <c r="V43" s="569"/>
      <c r="W43" s="569"/>
      <c r="X43" s="569"/>
      <c r="Y43" s="569"/>
      <c r="Z43" s="569"/>
      <c r="AA43" s="570"/>
    </row>
    <row r="44" spans="1:27" ht="12.75" customHeight="1">
      <c r="A44" s="591"/>
      <c r="B44" s="571" t="s">
        <v>414</v>
      </c>
      <c r="C44" s="572"/>
      <c r="D44" s="573"/>
      <c r="E44" s="109">
        <v>370</v>
      </c>
      <c r="F44" s="109"/>
      <c r="G44" s="568" t="s">
        <v>1245</v>
      </c>
      <c r="H44" s="569"/>
      <c r="I44" s="569"/>
      <c r="J44" s="569"/>
      <c r="K44" s="569"/>
      <c r="L44" s="569"/>
      <c r="M44" s="570"/>
      <c r="N44" s="180"/>
      <c r="O44" s="688"/>
      <c r="P44" s="571" t="s">
        <v>415</v>
      </c>
      <c r="Q44" s="572"/>
      <c r="R44" s="573"/>
      <c r="S44" s="109">
        <v>170</v>
      </c>
      <c r="T44" s="109"/>
      <c r="U44" s="568" t="s">
        <v>1283</v>
      </c>
      <c r="V44" s="569"/>
      <c r="W44" s="569"/>
      <c r="X44" s="569"/>
      <c r="Y44" s="569"/>
      <c r="Z44" s="569"/>
      <c r="AA44" s="570"/>
    </row>
    <row r="45" spans="1:27" ht="12.75" customHeight="1">
      <c r="A45" s="591"/>
      <c r="B45" s="584"/>
      <c r="C45" s="585"/>
      <c r="D45" s="586"/>
      <c r="E45" s="110"/>
      <c r="F45" s="110"/>
      <c r="G45" s="578"/>
      <c r="H45" s="579"/>
      <c r="I45" s="579"/>
      <c r="J45" s="579"/>
      <c r="K45" s="579"/>
      <c r="L45" s="579"/>
      <c r="M45" s="580"/>
      <c r="N45" s="180"/>
      <c r="O45" s="688"/>
      <c r="P45" s="571" t="s">
        <v>416</v>
      </c>
      <c r="Q45" s="572"/>
      <c r="R45" s="573"/>
      <c r="S45" s="109">
        <v>410</v>
      </c>
      <c r="T45" s="109"/>
      <c r="U45" s="568" t="s">
        <v>1284</v>
      </c>
      <c r="V45" s="569"/>
      <c r="W45" s="569"/>
      <c r="X45" s="569"/>
      <c r="Y45" s="569"/>
      <c r="Z45" s="569"/>
      <c r="AA45" s="570"/>
    </row>
    <row r="46" spans="1:27" ht="12.75" customHeight="1">
      <c r="A46" s="592"/>
      <c r="B46" s="577" t="s">
        <v>32</v>
      </c>
      <c r="C46" s="453"/>
      <c r="D46" s="644"/>
      <c r="E46" s="123">
        <f>SUM(E32:E45)</f>
        <v>5560</v>
      </c>
      <c r="F46" s="123">
        <f>SUM(F32:F45)</f>
        <v>0</v>
      </c>
      <c r="G46" s="587"/>
      <c r="H46" s="588"/>
      <c r="I46" s="588"/>
      <c r="J46" s="588"/>
      <c r="K46" s="588"/>
      <c r="L46" s="588"/>
      <c r="M46" s="589"/>
      <c r="N46" s="180"/>
      <c r="O46" s="688"/>
      <c r="P46" s="571" t="s">
        <v>417</v>
      </c>
      <c r="Q46" s="572"/>
      <c r="R46" s="573"/>
      <c r="S46" s="109">
        <v>280</v>
      </c>
      <c r="T46" s="109"/>
      <c r="U46" s="568" t="s">
        <v>1285</v>
      </c>
      <c r="V46" s="569"/>
      <c r="W46" s="569"/>
      <c r="X46" s="569"/>
      <c r="Y46" s="569"/>
      <c r="Z46" s="569"/>
      <c r="AA46" s="570"/>
    </row>
    <row r="47" spans="1:27" ht="12.75" customHeight="1">
      <c r="A47" s="590" t="s">
        <v>418</v>
      </c>
      <c r="B47" s="596" t="s">
        <v>1573</v>
      </c>
      <c r="C47" s="597"/>
      <c r="D47" s="598"/>
      <c r="E47" s="122">
        <v>360</v>
      </c>
      <c r="F47" s="122"/>
      <c r="G47" s="574" t="s">
        <v>419</v>
      </c>
      <c r="H47" s="575"/>
      <c r="I47" s="575"/>
      <c r="J47" s="575"/>
      <c r="K47" s="575"/>
      <c r="L47" s="575"/>
      <c r="M47" s="576"/>
      <c r="N47" s="180"/>
      <c r="O47" s="688"/>
      <c r="P47" s="571" t="s">
        <v>420</v>
      </c>
      <c r="Q47" s="572"/>
      <c r="R47" s="573"/>
      <c r="S47" s="109">
        <v>360</v>
      </c>
      <c r="T47" s="109"/>
      <c r="U47" s="568" t="s">
        <v>1286</v>
      </c>
      <c r="V47" s="569"/>
      <c r="W47" s="569"/>
      <c r="X47" s="569"/>
      <c r="Y47" s="569"/>
      <c r="Z47" s="569"/>
      <c r="AA47" s="570"/>
    </row>
    <row r="48" spans="1:27" ht="12.75" customHeight="1">
      <c r="A48" s="591"/>
      <c r="B48" s="571" t="s">
        <v>1574</v>
      </c>
      <c r="C48" s="572"/>
      <c r="D48" s="573"/>
      <c r="E48" s="109">
        <v>530</v>
      </c>
      <c r="F48" s="109"/>
      <c r="G48" s="568" t="s">
        <v>1246</v>
      </c>
      <c r="H48" s="569"/>
      <c r="I48" s="569"/>
      <c r="J48" s="569"/>
      <c r="K48" s="569"/>
      <c r="L48" s="569"/>
      <c r="M48" s="570"/>
      <c r="N48" s="180"/>
      <c r="O48" s="688"/>
      <c r="P48" s="571" t="s">
        <v>421</v>
      </c>
      <c r="Q48" s="572"/>
      <c r="R48" s="573"/>
      <c r="S48" s="109">
        <v>580</v>
      </c>
      <c r="T48" s="109"/>
      <c r="U48" s="568" t="s">
        <v>1287</v>
      </c>
      <c r="V48" s="569"/>
      <c r="W48" s="569"/>
      <c r="X48" s="569"/>
      <c r="Y48" s="569"/>
      <c r="Z48" s="569"/>
      <c r="AA48" s="570"/>
    </row>
    <row r="49" spans="1:27" ht="12.75" customHeight="1">
      <c r="A49" s="591"/>
      <c r="B49" s="571" t="s">
        <v>1575</v>
      </c>
      <c r="C49" s="572"/>
      <c r="D49" s="573"/>
      <c r="E49" s="109">
        <v>400</v>
      </c>
      <c r="F49" s="109"/>
      <c r="G49" s="568" t="s">
        <v>1247</v>
      </c>
      <c r="H49" s="569"/>
      <c r="I49" s="569"/>
      <c r="J49" s="569"/>
      <c r="K49" s="569"/>
      <c r="L49" s="569"/>
      <c r="M49" s="570"/>
      <c r="N49" s="180"/>
      <c r="O49" s="688"/>
      <c r="P49" s="571" t="s">
        <v>422</v>
      </c>
      <c r="Q49" s="572"/>
      <c r="R49" s="573"/>
      <c r="S49" s="109">
        <v>290</v>
      </c>
      <c r="T49" s="130"/>
      <c r="U49" s="568" t="s">
        <v>1288</v>
      </c>
      <c r="V49" s="569"/>
      <c r="W49" s="569"/>
      <c r="X49" s="569"/>
      <c r="Y49" s="569"/>
      <c r="Z49" s="569"/>
      <c r="AA49" s="570"/>
    </row>
    <row r="50" spans="1:27" ht="12.75" customHeight="1">
      <c r="A50" s="591"/>
      <c r="B50" s="571" t="s">
        <v>423</v>
      </c>
      <c r="C50" s="572"/>
      <c r="D50" s="573"/>
      <c r="E50" s="109">
        <v>320</v>
      </c>
      <c r="F50" s="109"/>
      <c r="G50" s="568" t="s">
        <v>424</v>
      </c>
      <c r="H50" s="569"/>
      <c r="I50" s="569"/>
      <c r="J50" s="569"/>
      <c r="K50" s="569"/>
      <c r="L50" s="569"/>
      <c r="M50" s="570"/>
      <c r="N50" s="180"/>
      <c r="O50" s="688"/>
      <c r="P50" s="571" t="s">
        <v>425</v>
      </c>
      <c r="Q50" s="572"/>
      <c r="R50" s="573"/>
      <c r="S50" s="109">
        <v>290</v>
      </c>
      <c r="T50" s="130"/>
      <c r="U50" s="568" t="s">
        <v>1289</v>
      </c>
      <c r="V50" s="569"/>
      <c r="W50" s="569"/>
      <c r="X50" s="569"/>
      <c r="Y50" s="569"/>
      <c r="Z50" s="569"/>
      <c r="AA50" s="570"/>
    </row>
    <row r="51" spans="1:27" ht="12.75" customHeight="1">
      <c r="A51" s="591"/>
      <c r="B51" s="571" t="s">
        <v>426</v>
      </c>
      <c r="C51" s="572"/>
      <c r="D51" s="573"/>
      <c r="E51" s="109">
        <v>370</v>
      </c>
      <c r="F51" s="109"/>
      <c r="G51" s="568" t="s">
        <v>1248</v>
      </c>
      <c r="H51" s="569"/>
      <c r="I51" s="569"/>
      <c r="J51" s="569"/>
      <c r="K51" s="569"/>
      <c r="L51" s="569"/>
      <c r="M51" s="570"/>
      <c r="N51" s="180"/>
      <c r="O51" s="688"/>
      <c r="P51" s="571" t="s">
        <v>427</v>
      </c>
      <c r="Q51" s="572"/>
      <c r="R51" s="573"/>
      <c r="S51" s="109">
        <v>250</v>
      </c>
      <c r="T51" s="130"/>
      <c r="U51" s="568" t="s">
        <v>1290</v>
      </c>
      <c r="V51" s="569"/>
      <c r="W51" s="569"/>
      <c r="X51" s="569"/>
      <c r="Y51" s="569"/>
      <c r="Z51" s="569"/>
      <c r="AA51" s="570"/>
    </row>
    <row r="52" spans="1:27" ht="12.75" customHeight="1">
      <c r="A52" s="591"/>
      <c r="B52" s="571" t="s">
        <v>428</v>
      </c>
      <c r="C52" s="572"/>
      <c r="D52" s="573"/>
      <c r="E52" s="109">
        <v>380</v>
      </c>
      <c r="F52" s="109"/>
      <c r="G52" s="568" t="s">
        <v>1249</v>
      </c>
      <c r="H52" s="569"/>
      <c r="I52" s="569"/>
      <c r="J52" s="569"/>
      <c r="K52" s="569"/>
      <c r="L52" s="569"/>
      <c r="M52" s="570"/>
      <c r="N52" s="180"/>
      <c r="O52" s="688"/>
      <c r="P52" s="571" t="s">
        <v>429</v>
      </c>
      <c r="Q52" s="572"/>
      <c r="R52" s="573"/>
      <c r="S52" s="109">
        <v>540</v>
      </c>
      <c r="T52" s="109"/>
      <c r="U52" s="568" t="s">
        <v>1291</v>
      </c>
      <c r="V52" s="569"/>
      <c r="W52" s="569"/>
      <c r="X52" s="569"/>
      <c r="Y52" s="569"/>
      <c r="Z52" s="569"/>
      <c r="AA52" s="570"/>
    </row>
    <row r="53" spans="1:27" ht="12.75" customHeight="1">
      <c r="A53" s="591"/>
      <c r="B53" s="571" t="s">
        <v>430</v>
      </c>
      <c r="C53" s="572"/>
      <c r="D53" s="573"/>
      <c r="E53" s="109">
        <v>530</v>
      </c>
      <c r="F53" s="109"/>
      <c r="G53" s="568" t="s">
        <v>1250</v>
      </c>
      <c r="H53" s="569"/>
      <c r="I53" s="569"/>
      <c r="J53" s="569"/>
      <c r="K53" s="569"/>
      <c r="L53" s="569"/>
      <c r="M53" s="570"/>
      <c r="N53" s="180"/>
      <c r="O53" s="688"/>
      <c r="P53" s="683"/>
      <c r="Q53" s="684"/>
      <c r="R53" s="685"/>
      <c r="S53" s="112"/>
      <c r="T53" s="112"/>
      <c r="U53" s="578"/>
      <c r="V53" s="579"/>
      <c r="W53" s="579"/>
      <c r="X53" s="579"/>
      <c r="Y53" s="579"/>
      <c r="Z53" s="579"/>
      <c r="AA53" s="580"/>
    </row>
    <row r="54" spans="1:27" ht="12.75" customHeight="1">
      <c r="A54" s="591"/>
      <c r="B54" s="571" t="s">
        <v>431</v>
      </c>
      <c r="C54" s="572"/>
      <c r="D54" s="573"/>
      <c r="E54" s="109">
        <v>290</v>
      </c>
      <c r="F54" s="109"/>
      <c r="G54" s="568" t="s">
        <v>1251</v>
      </c>
      <c r="H54" s="569"/>
      <c r="I54" s="569"/>
      <c r="J54" s="569"/>
      <c r="K54" s="569"/>
      <c r="L54" s="569"/>
      <c r="M54" s="570"/>
      <c r="N54" s="180"/>
      <c r="O54" s="689"/>
      <c r="P54" s="577" t="s">
        <v>32</v>
      </c>
      <c r="Q54" s="453"/>
      <c r="R54" s="454"/>
      <c r="S54" s="123">
        <f>SUM(S40:S53)</f>
        <v>4740</v>
      </c>
      <c r="T54" s="123">
        <f>SUM(T40:T53)</f>
        <v>0</v>
      </c>
      <c r="U54" s="587"/>
      <c r="V54" s="588"/>
      <c r="W54" s="588"/>
      <c r="X54" s="588"/>
      <c r="Y54" s="588"/>
      <c r="Z54" s="588"/>
      <c r="AA54" s="589"/>
    </row>
    <row r="55" spans="1:20" ht="12.75" customHeight="1">
      <c r="A55" s="591"/>
      <c r="B55" s="571" t="s">
        <v>432</v>
      </c>
      <c r="C55" s="572"/>
      <c r="D55" s="573"/>
      <c r="E55" s="109">
        <v>600</v>
      </c>
      <c r="F55" s="109"/>
      <c r="G55" s="568" t="s">
        <v>1252</v>
      </c>
      <c r="H55" s="569"/>
      <c r="I55" s="569"/>
      <c r="J55" s="569"/>
      <c r="K55" s="569"/>
      <c r="L55" s="569"/>
      <c r="M55" s="570"/>
      <c r="N55" s="180"/>
      <c r="T55" s="71"/>
    </row>
    <row r="56" spans="1:20" ht="12.75" customHeight="1">
      <c r="A56" s="591"/>
      <c r="B56" s="584"/>
      <c r="C56" s="585"/>
      <c r="D56" s="586"/>
      <c r="E56" s="110"/>
      <c r="F56" s="110"/>
      <c r="G56" s="578"/>
      <c r="H56" s="579"/>
      <c r="I56" s="579"/>
      <c r="J56" s="579"/>
      <c r="K56" s="579"/>
      <c r="L56" s="579"/>
      <c r="M56" s="580"/>
      <c r="N56" s="180"/>
      <c r="T56" s="71"/>
    </row>
    <row r="57" spans="1:20" ht="12.75" customHeight="1">
      <c r="A57" s="592"/>
      <c r="B57" s="577" t="s">
        <v>32</v>
      </c>
      <c r="C57" s="453"/>
      <c r="D57" s="644"/>
      <c r="E57" s="123">
        <f>SUM(E47:E56)</f>
        <v>3780</v>
      </c>
      <c r="F57" s="123">
        <f>SUM(F47:F56)</f>
        <v>0</v>
      </c>
      <c r="G57" s="587"/>
      <c r="H57" s="588"/>
      <c r="I57" s="588"/>
      <c r="J57" s="588"/>
      <c r="K57" s="588"/>
      <c r="L57" s="588"/>
      <c r="M57" s="589"/>
      <c r="N57" s="180"/>
      <c r="O57" s="645" t="s">
        <v>433</v>
      </c>
      <c r="P57" s="646"/>
      <c r="Q57" s="646"/>
      <c r="R57" s="647"/>
      <c r="S57" s="134">
        <f>SUM(E18,E31,E46,E57,S17,S30,S39,S54)</f>
        <v>33440</v>
      </c>
      <c r="T57" s="153">
        <f>SUM(F18,F31,F46,F57,T17,T30,T39,T54)</f>
        <v>0</v>
      </c>
    </row>
    <row r="58" spans="14:20" ht="12.75" customHeight="1">
      <c r="N58" s="180">
        <f aca="true" t="shared" si="0" ref="N58:N65">E58-F58</f>
        <v>0</v>
      </c>
      <c r="T58" s="71"/>
    </row>
    <row r="59" spans="14:20" ht="12.75" customHeight="1">
      <c r="N59" s="180">
        <f t="shared" si="0"/>
        <v>0</v>
      </c>
      <c r="O59" s="645" t="s">
        <v>434</v>
      </c>
      <c r="P59" s="646"/>
      <c r="Q59" s="646"/>
      <c r="R59" s="647"/>
      <c r="S59" s="134">
        <f>'小倉南区①'!S66+'小倉南区②'!S57</f>
        <v>78820</v>
      </c>
      <c r="T59" s="153">
        <f>'小倉南区①'!T66+'小倉南区②'!T57</f>
        <v>0</v>
      </c>
    </row>
    <row r="60" spans="14:20" ht="12.75" customHeight="1">
      <c r="N60" s="180">
        <f t="shared" si="0"/>
        <v>0</v>
      </c>
      <c r="T60" s="51"/>
    </row>
    <row r="61" spans="14:20" ht="12.75" customHeight="1">
      <c r="N61" s="180">
        <f t="shared" si="0"/>
        <v>0</v>
      </c>
      <c r="T61" s="33"/>
    </row>
    <row r="62" spans="14:20" ht="12.75" customHeight="1">
      <c r="N62" s="180">
        <f t="shared" si="0"/>
        <v>0</v>
      </c>
      <c r="T62" s="33"/>
    </row>
    <row r="63" spans="14:20" ht="12.75" customHeight="1">
      <c r="N63" s="180">
        <f t="shared" si="0"/>
        <v>0</v>
      </c>
      <c r="T63" s="33"/>
    </row>
    <row r="64" ht="12.75" customHeight="1">
      <c r="N64" s="180">
        <f t="shared" si="0"/>
        <v>0</v>
      </c>
    </row>
    <row r="65" ht="12.75" customHeight="1">
      <c r="N65" s="180">
        <f t="shared" si="0"/>
        <v>0</v>
      </c>
    </row>
    <row r="67" spans="1:27" ht="12.75" customHeight="1">
      <c r="A67" s="629" t="s">
        <v>949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</row>
  </sheetData>
  <sheetProtection/>
  <mergeCells count="232">
    <mergeCell ref="X1:AA1"/>
    <mergeCell ref="D1:W1"/>
    <mergeCell ref="A67:AA67"/>
    <mergeCell ref="G23:M23"/>
    <mergeCell ref="G22:M22"/>
    <mergeCell ref="G25:M25"/>
    <mergeCell ref="B27:D27"/>
    <mergeCell ref="B30:D30"/>
    <mergeCell ref="G28:M28"/>
    <mergeCell ref="G26:M26"/>
    <mergeCell ref="B37:D37"/>
    <mergeCell ref="A32:A46"/>
    <mergeCell ref="B24:D24"/>
    <mergeCell ref="B23:D23"/>
    <mergeCell ref="B48:D48"/>
    <mergeCell ref="B44:D44"/>
    <mergeCell ref="B47:D47"/>
    <mergeCell ref="B40:D40"/>
    <mergeCell ref="B36:D36"/>
    <mergeCell ref="B38:D38"/>
    <mergeCell ref="B39:D39"/>
    <mergeCell ref="B45:D45"/>
    <mergeCell ref="B46:D46"/>
    <mergeCell ref="B34:D34"/>
    <mergeCell ref="B35:D35"/>
    <mergeCell ref="B32:D32"/>
    <mergeCell ref="B33:D33"/>
    <mergeCell ref="B43:D43"/>
    <mergeCell ref="B42:D42"/>
    <mergeCell ref="B41:D41"/>
    <mergeCell ref="A1:C1"/>
    <mergeCell ref="B19:D19"/>
    <mergeCell ref="P18:R18"/>
    <mergeCell ref="G9:M9"/>
    <mergeCell ref="B17:D17"/>
    <mergeCell ref="A19:A31"/>
    <mergeCell ref="G29:M29"/>
    <mergeCell ref="O18:O30"/>
    <mergeCell ref="B16:D16"/>
    <mergeCell ref="B14:D14"/>
    <mergeCell ref="B11:D11"/>
    <mergeCell ref="B31:D31"/>
    <mergeCell ref="B28:D28"/>
    <mergeCell ref="B29:D29"/>
    <mergeCell ref="B22:D22"/>
    <mergeCell ref="B25:D25"/>
    <mergeCell ref="B26:D26"/>
    <mergeCell ref="B20:D20"/>
    <mergeCell ref="B21:D21"/>
    <mergeCell ref="P19:R19"/>
    <mergeCell ref="B18:D18"/>
    <mergeCell ref="P15:R15"/>
    <mergeCell ref="G14:M14"/>
    <mergeCell ref="G21:M21"/>
    <mergeCell ref="A6:A18"/>
    <mergeCell ref="B6:D6"/>
    <mergeCell ref="B9:D9"/>
    <mergeCell ref="B13:D13"/>
    <mergeCell ref="B15:D15"/>
    <mergeCell ref="B8:D8"/>
    <mergeCell ref="P8:R8"/>
    <mergeCell ref="U10:AA10"/>
    <mergeCell ref="B10:D10"/>
    <mergeCell ref="P11:R11"/>
    <mergeCell ref="G12:M12"/>
    <mergeCell ref="P12:R12"/>
    <mergeCell ref="P10:R10"/>
    <mergeCell ref="B12:D12"/>
    <mergeCell ref="G8:M8"/>
    <mergeCell ref="A3:C3"/>
    <mergeCell ref="G5:M5"/>
    <mergeCell ref="B7:D7"/>
    <mergeCell ref="G7:M7"/>
    <mergeCell ref="P6:R6"/>
    <mergeCell ref="G6:M6"/>
    <mergeCell ref="P7:R7"/>
    <mergeCell ref="U4:V4"/>
    <mergeCell ref="U3:Z3"/>
    <mergeCell ref="P5:R5"/>
    <mergeCell ref="D2:E2"/>
    <mergeCell ref="F2:G2"/>
    <mergeCell ref="J2:M2"/>
    <mergeCell ref="A4:S4"/>
    <mergeCell ref="A2:C2"/>
    <mergeCell ref="B5:D5"/>
    <mergeCell ref="D3:S3"/>
    <mergeCell ref="U7:AA7"/>
    <mergeCell ref="U8:AA8"/>
    <mergeCell ref="U9:AA9"/>
    <mergeCell ref="U12:AA12"/>
    <mergeCell ref="U2:AA2"/>
    <mergeCell ref="P2:Q2"/>
    <mergeCell ref="U6:AA6"/>
    <mergeCell ref="U5:AA5"/>
    <mergeCell ref="P9:R9"/>
    <mergeCell ref="X4:Z4"/>
    <mergeCell ref="G11:M11"/>
    <mergeCell ref="G10:M10"/>
    <mergeCell ref="G17:M17"/>
    <mergeCell ref="U11:AA11"/>
    <mergeCell ref="P14:R14"/>
    <mergeCell ref="P16:R16"/>
    <mergeCell ref="G15:M15"/>
    <mergeCell ref="U14:AA14"/>
    <mergeCell ref="G20:M20"/>
    <mergeCell ref="P13:R13"/>
    <mergeCell ref="G38:M38"/>
    <mergeCell ref="G35:M35"/>
    <mergeCell ref="G16:M16"/>
    <mergeCell ref="P20:R20"/>
    <mergeCell ref="O6:O17"/>
    <mergeCell ref="G13:M13"/>
    <mergeCell ref="G19:M19"/>
    <mergeCell ref="P17:R17"/>
    <mergeCell ref="G30:M30"/>
    <mergeCell ref="G37:M37"/>
    <mergeCell ref="U22:AA22"/>
    <mergeCell ref="U25:AA25"/>
    <mergeCell ref="U13:AA13"/>
    <mergeCell ref="U15:AA15"/>
    <mergeCell ref="U16:AA16"/>
    <mergeCell ref="U17:AA17"/>
    <mergeCell ref="P22:R22"/>
    <mergeCell ref="G18:M18"/>
    <mergeCell ref="U21:AA21"/>
    <mergeCell ref="U18:AA18"/>
    <mergeCell ref="U19:AA19"/>
    <mergeCell ref="U20:AA20"/>
    <mergeCell ref="P21:R21"/>
    <mergeCell ref="G33:M33"/>
    <mergeCell ref="P27:R27"/>
    <mergeCell ref="G31:M31"/>
    <mergeCell ref="G24:M24"/>
    <mergeCell ref="G27:M27"/>
    <mergeCell ref="A47:A57"/>
    <mergeCell ref="G52:M52"/>
    <mergeCell ref="G50:M50"/>
    <mergeCell ref="G49:M49"/>
    <mergeCell ref="G48:M48"/>
    <mergeCell ref="B51:D51"/>
    <mergeCell ref="B49:D49"/>
    <mergeCell ref="G51:M51"/>
    <mergeCell ref="G55:M55"/>
    <mergeCell ref="B52:D52"/>
    <mergeCell ref="G34:M34"/>
    <mergeCell ref="G40:M40"/>
    <mergeCell ref="P34:R34"/>
    <mergeCell ref="P40:R40"/>
    <mergeCell ref="G32:M32"/>
    <mergeCell ref="G39:M39"/>
    <mergeCell ref="O31:O39"/>
    <mergeCell ref="G36:M36"/>
    <mergeCell ref="P35:R35"/>
    <mergeCell ref="P39:R39"/>
    <mergeCell ref="G44:M44"/>
    <mergeCell ref="G42:M42"/>
    <mergeCell ref="P45:R45"/>
    <mergeCell ref="P44:R44"/>
    <mergeCell ref="P42:R42"/>
    <mergeCell ref="P43:R43"/>
    <mergeCell ref="G45:M45"/>
    <mergeCell ref="G43:M43"/>
    <mergeCell ref="P46:R46"/>
    <mergeCell ref="G47:M47"/>
    <mergeCell ref="G46:M46"/>
    <mergeCell ref="G41:M41"/>
    <mergeCell ref="P28:R28"/>
    <mergeCell ref="P23:R23"/>
    <mergeCell ref="P24:R24"/>
    <mergeCell ref="P26:R26"/>
    <mergeCell ref="P25:R25"/>
    <mergeCell ref="P41:R41"/>
    <mergeCell ref="G56:M56"/>
    <mergeCell ref="G57:M57"/>
    <mergeCell ref="P54:R54"/>
    <mergeCell ref="O57:R57"/>
    <mergeCell ref="P47:R47"/>
    <mergeCell ref="P48:R48"/>
    <mergeCell ref="P51:R51"/>
    <mergeCell ref="B50:D50"/>
    <mergeCell ref="G53:M53"/>
    <mergeCell ref="P53:R53"/>
    <mergeCell ref="P50:R50"/>
    <mergeCell ref="P52:R52"/>
    <mergeCell ref="P49:R49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U43:AA43"/>
    <mergeCell ref="U44:AA44"/>
    <mergeCell ref="U47:AA47"/>
    <mergeCell ref="U50:AA50"/>
    <mergeCell ref="U54:AA54"/>
    <mergeCell ref="G54:M54"/>
    <mergeCell ref="O40:O54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P38:R38"/>
    <mergeCell ref="P37:R37"/>
    <mergeCell ref="P36:R36"/>
    <mergeCell ref="U37:AA37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23:AA23"/>
    <mergeCell ref="U24:AA24"/>
    <mergeCell ref="U27:AA27"/>
    <mergeCell ref="U26:AA26"/>
    <mergeCell ref="U31:AA31"/>
    <mergeCell ref="U28:AA28"/>
    <mergeCell ref="U30:AA30"/>
  </mergeCells>
  <conditionalFormatting sqref="F6:F57">
    <cfRule type="cellIs" priority="2" dxfId="20" operator="greaterThan" stopIfTrue="1">
      <formula>E6</formula>
    </cfRule>
  </conditionalFormatting>
  <conditionalFormatting sqref="T6:T59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E68"/>
  <sheetViews>
    <sheetView showZeros="0" zoomScaleSheetLayoutView="100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1576</v>
      </c>
      <c r="B1" s="468"/>
      <c r="C1" s="468"/>
      <c r="D1" s="182" t="s">
        <v>435</v>
      </c>
      <c r="E1" s="184"/>
      <c r="F1" s="682" t="s">
        <v>1577</v>
      </c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1578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700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588" t="s">
        <v>22</v>
      </c>
      <c r="V4" s="588"/>
      <c r="W4" s="26" t="s">
        <v>1579</v>
      </c>
      <c r="X4" s="651">
        <f>SUM(F65,T44)</f>
        <v>0</v>
      </c>
      <c r="Y4" s="588"/>
      <c r="Z4" s="588"/>
      <c r="AA4" s="7" t="s">
        <v>1580</v>
      </c>
    </row>
    <row r="5" spans="1:27" ht="12.75" customHeight="1">
      <c r="A5" s="27"/>
      <c r="B5" s="606" t="s">
        <v>1581</v>
      </c>
      <c r="C5" s="607"/>
      <c r="D5" s="607"/>
      <c r="E5" s="128" t="s">
        <v>23</v>
      </c>
      <c r="F5" s="127" t="s">
        <v>24</v>
      </c>
      <c r="G5" s="607" t="s">
        <v>837</v>
      </c>
      <c r="H5" s="607"/>
      <c r="I5" s="607"/>
      <c r="J5" s="607"/>
      <c r="K5" s="607"/>
      <c r="L5" s="607"/>
      <c r="M5" s="618"/>
      <c r="O5" s="27"/>
      <c r="P5" s="606" t="s">
        <v>838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1778</v>
      </c>
      <c r="B6" s="596" t="s">
        <v>1582</v>
      </c>
      <c r="C6" s="597"/>
      <c r="D6" s="598"/>
      <c r="E6" s="122">
        <v>850</v>
      </c>
      <c r="F6" s="144"/>
      <c r="G6" s="704" t="s">
        <v>1292</v>
      </c>
      <c r="H6" s="705"/>
      <c r="I6" s="705"/>
      <c r="J6" s="705"/>
      <c r="K6" s="705"/>
      <c r="L6" s="705"/>
      <c r="M6" s="706"/>
      <c r="N6" s="180"/>
      <c r="O6" s="590" t="s">
        <v>436</v>
      </c>
      <c r="P6" s="596" t="s">
        <v>1583</v>
      </c>
      <c r="Q6" s="597"/>
      <c r="R6" s="598"/>
      <c r="S6" s="122">
        <v>420</v>
      </c>
      <c r="T6" s="144"/>
      <c r="U6" s="574" t="s">
        <v>1294</v>
      </c>
      <c r="V6" s="575"/>
      <c r="W6" s="575"/>
      <c r="X6" s="575"/>
      <c r="Y6" s="575"/>
      <c r="Z6" s="575"/>
      <c r="AA6" s="576"/>
    </row>
    <row r="7" spans="1:27" ht="12.75" customHeight="1">
      <c r="A7" s="591"/>
      <c r="B7" s="571" t="s">
        <v>1584</v>
      </c>
      <c r="C7" s="572"/>
      <c r="D7" s="573"/>
      <c r="E7" s="109">
        <v>530</v>
      </c>
      <c r="F7" s="141"/>
      <c r="G7" s="709" t="s">
        <v>1585</v>
      </c>
      <c r="H7" s="710"/>
      <c r="I7" s="710"/>
      <c r="J7" s="710"/>
      <c r="K7" s="710"/>
      <c r="L7" s="710"/>
      <c r="M7" s="711"/>
      <c r="N7" s="180"/>
      <c r="O7" s="591"/>
      <c r="P7" s="571" t="s">
        <v>1586</v>
      </c>
      <c r="Q7" s="572"/>
      <c r="R7" s="573"/>
      <c r="S7" s="109">
        <v>690</v>
      </c>
      <c r="T7" s="141"/>
      <c r="U7" s="568" t="s">
        <v>1295</v>
      </c>
      <c r="V7" s="569"/>
      <c r="W7" s="569"/>
      <c r="X7" s="569"/>
      <c r="Y7" s="569"/>
      <c r="Z7" s="569"/>
      <c r="AA7" s="570"/>
    </row>
    <row r="8" spans="1:27" ht="12.75" customHeight="1">
      <c r="A8" s="591"/>
      <c r="B8" s="571" t="s">
        <v>437</v>
      </c>
      <c r="C8" s="572"/>
      <c r="D8" s="573"/>
      <c r="E8" s="109">
        <v>290</v>
      </c>
      <c r="F8" s="141"/>
      <c r="G8" s="709" t="s">
        <v>1587</v>
      </c>
      <c r="H8" s="710"/>
      <c r="I8" s="710"/>
      <c r="J8" s="710"/>
      <c r="K8" s="710"/>
      <c r="L8" s="710"/>
      <c r="M8" s="711"/>
      <c r="N8" s="180"/>
      <c r="O8" s="591"/>
      <c r="P8" s="571" t="s">
        <v>438</v>
      </c>
      <c r="Q8" s="572"/>
      <c r="R8" s="573"/>
      <c r="S8" s="109">
        <v>390</v>
      </c>
      <c r="T8" s="141"/>
      <c r="U8" s="568" t="s">
        <v>1296</v>
      </c>
      <c r="V8" s="569"/>
      <c r="W8" s="569"/>
      <c r="X8" s="569"/>
      <c r="Y8" s="569"/>
      <c r="Z8" s="569"/>
      <c r="AA8" s="570"/>
    </row>
    <row r="9" spans="1:27" ht="12.75" customHeight="1">
      <c r="A9" s="591"/>
      <c r="B9" s="571" t="s">
        <v>439</v>
      </c>
      <c r="C9" s="572"/>
      <c r="D9" s="573"/>
      <c r="E9" s="109">
        <v>310</v>
      </c>
      <c r="F9" s="135"/>
      <c r="G9" s="709" t="s">
        <v>1293</v>
      </c>
      <c r="H9" s="710"/>
      <c r="I9" s="710"/>
      <c r="J9" s="710"/>
      <c r="K9" s="710"/>
      <c r="L9" s="710"/>
      <c r="M9" s="711"/>
      <c r="N9" s="180"/>
      <c r="O9" s="591"/>
      <c r="P9" s="571" t="s">
        <v>440</v>
      </c>
      <c r="Q9" s="572"/>
      <c r="R9" s="573"/>
      <c r="S9" s="109">
        <v>490</v>
      </c>
      <c r="T9" s="109"/>
      <c r="U9" s="568" t="s">
        <v>1297</v>
      </c>
      <c r="V9" s="569"/>
      <c r="W9" s="569"/>
      <c r="X9" s="569"/>
      <c r="Y9" s="569"/>
      <c r="Z9" s="569"/>
      <c r="AA9" s="570"/>
    </row>
    <row r="10" spans="1:27" ht="12.75" customHeight="1">
      <c r="A10" s="591"/>
      <c r="B10" s="571" t="s">
        <v>441</v>
      </c>
      <c r="C10" s="572"/>
      <c r="D10" s="573"/>
      <c r="E10" s="109">
        <v>350</v>
      </c>
      <c r="F10" s="135"/>
      <c r="G10" s="709" t="s">
        <v>1588</v>
      </c>
      <c r="H10" s="710"/>
      <c r="I10" s="710"/>
      <c r="J10" s="710"/>
      <c r="K10" s="710"/>
      <c r="L10" s="710"/>
      <c r="M10" s="711"/>
      <c r="N10" s="180"/>
      <c r="O10" s="591"/>
      <c r="P10" s="571" t="s">
        <v>442</v>
      </c>
      <c r="Q10" s="572"/>
      <c r="R10" s="573"/>
      <c r="S10" s="109">
        <v>550</v>
      </c>
      <c r="T10" s="109"/>
      <c r="U10" s="568" t="s">
        <v>1298</v>
      </c>
      <c r="V10" s="569"/>
      <c r="W10" s="569"/>
      <c r="X10" s="569"/>
      <c r="Y10" s="569"/>
      <c r="Z10" s="569"/>
      <c r="AA10" s="570"/>
    </row>
    <row r="11" spans="1:27" ht="12.75" customHeight="1">
      <c r="A11" s="591"/>
      <c r="B11" s="571" t="s">
        <v>443</v>
      </c>
      <c r="C11" s="572"/>
      <c r="D11" s="573"/>
      <c r="E11" s="109">
        <v>290</v>
      </c>
      <c r="F11" s="135"/>
      <c r="G11" s="712" t="s">
        <v>1589</v>
      </c>
      <c r="H11" s="713"/>
      <c r="I11" s="713"/>
      <c r="J11" s="713"/>
      <c r="K11" s="713"/>
      <c r="L11" s="713"/>
      <c r="M11" s="714"/>
      <c r="N11" s="180"/>
      <c r="O11" s="591"/>
      <c r="P11" s="571" t="s">
        <v>444</v>
      </c>
      <c r="Q11" s="572"/>
      <c r="R11" s="573"/>
      <c r="S11" s="109">
        <v>460</v>
      </c>
      <c r="T11" s="109"/>
      <c r="U11" s="568" t="s">
        <v>1299</v>
      </c>
      <c r="V11" s="569"/>
      <c r="W11" s="569"/>
      <c r="X11" s="569"/>
      <c r="Y11" s="569"/>
      <c r="Z11" s="569"/>
      <c r="AA11" s="570"/>
    </row>
    <row r="12" spans="1:27" ht="12.75" customHeight="1">
      <c r="A12" s="591"/>
      <c r="B12" s="571" t="s">
        <v>445</v>
      </c>
      <c r="C12" s="572"/>
      <c r="D12" s="573"/>
      <c r="E12" s="109">
        <v>550</v>
      </c>
      <c r="F12" s="135"/>
      <c r="G12" s="709" t="s">
        <v>1590</v>
      </c>
      <c r="H12" s="710"/>
      <c r="I12" s="710"/>
      <c r="J12" s="710"/>
      <c r="K12" s="710"/>
      <c r="L12" s="710"/>
      <c r="M12" s="711"/>
      <c r="N12" s="180"/>
      <c r="O12" s="591"/>
      <c r="P12" s="571" t="s">
        <v>446</v>
      </c>
      <c r="Q12" s="572"/>
      <c r="R12" s="573"/>
      <c r="S12" s="109">
        <v>270</v>
      </c>
      <c r="T12" s="109"/>
      <c r="U12" s="568" t="s">
        <v>1300</v>
      </c>
      <c r="V12" s="569"/>
      <c r="W12" s="569"/>
      <c r="X12" s="569"/>
      <c r="Y12" s="569"/>
      <c r="Z12" s="569"/>
      <c r="AA12" s="570"/>
    </row>
    <row r="13" spans="1:27" ht="12.75" customHeight="1">
      <c r="A13" s="591"/>
      <c r="B13" s="571" t="s">
        <v>447</v>
      </c>
      <c r="C13" s="572"/>
      <c r="D13" s="573"/>
      <c r="E13" s="109">
        <v>560</v>
      </c>
      <c r="F13" s="135"/>
      <c r="G13" s="709" t="s">
        <v>1591</v>
      </c>
      <c r="H13" s="710"/>
      <c r="I13" s="710"/>
      <c r="J13" s="710"/>
      <c r="K13" s="710"/>
      <c r="L13" s="710"/>
      <c r="M13" s="711"/>
      <c r="N13" s="180"/>
      <c r="O13" s="591"/>
      <c r="P13" s="571" t="s">
        <v>448</v>
      </c>
      <c r="Q13" s="572"/>
      <c r="R13" s="573"/>
      <c r="S13" s="109">
        <v>680</v>
      </c>
      <c r="T13" s="109"/>
      <c r="U13" s="568" t="s">
        <v>1301</v>
      </c>
      <c r="V13" s="569"/>
      <c r="W13" s="569"/>
      <c r="X13" s="569"/>
      <c r="Y13" s="569"/>
      <c r="Z13" s="569"/>
      <c r="AA13" s="570"/>
    </row>
    <row r="14" spans="1:27" ht="12.75" customHeight="1">
      <c r="A14" s="591"/>
      <c r="B14" s="571" t="s">
        <v>449</v>
      </c>
      <c r="C14" s="572"/>
      <c r="D14" s="573"/>
      <c r="E14" s="109">
        <v>430</v>
      </c>
      <c r="F14" s="135"/>
      <c r="G14" s="709" t="s">
        <v>1592</v>
      </c>
      <c r="H14" s="710"/>
      <c r="I14" s="710"/>
      <c r="J14" s="710"/>
      <c r="K14" s="710"/>
      <c r="L14" s="710"/>
      <c r="M14" s="711"/>
      <c r="N14" s="180"/>
      <c r="O14" s="591"/>
      <c r="P14" s="571" t="s">
        <v>450</v>
      </c>
      <c r="Q14" s="572"/>
      <c r="R14" s="573"/>
      <c r="S14" s="109">
        <v>580</v>
      </c>
      <c r="T14" s="109"/>
      <c r="U14" s="568" t="s">
        <v>1302</v>
      </c>
      <c r="V14" s="569"/>
      <c r="W14" s="569"/>
      <c r="X14" s="569"/>
      <c r="Y14" s="569"/>
      <c r="Z14" s="569"/>
      <c r="AA14" s="570"/>
    </row>
    <row r="15" spans="1:27" ht="12.75" customHeight="1">
      <c r="A15" s="591"/>
      <c r="B15" s="584" t="s">
        <v>451</v>
      </c>
      <c r="C15" s="585"/>
      <c r="D15" s="586"/>
      <c r="E15" s="110">
        <v>520</v>
      </c>
      <c r="F15" s="136"/>
      <c r="G15" s="718" t="s">
        <v>1593</v>
      </c>
      <c r="H15" s="719"/>
      <c r="I15" s="719"/>
      <c r="J15" s="719"/>
      <c r="K15" s="719"/>
      <c r="L15" s="719"/>
      <c r="M15" s="720"/>
      <c r="N15" s="180"/>
      <c r="O15" s="591"/>
      <c r="P15" s="571" t="s">
        <v>452</v>
      </c>
      <c r="Q15" s="572"/>
      <c r="R15" s="573"/>
      <c r="S15" s="109">
        <v>410</v>
      </c>
      <c r="T15" s="109"/>
      <c r="U15" s="568" t="s">
        <v>1303</v>
      </c>
      <c r="V15" s="569"/>
      <c r="W15" s="569"/>
      <c r="X15" s="569"/>
      <c r="Y15" s="569"/>
      <c r="Z15" s="569"/>
      <c r="AA15" s="570"/>
    </row>
    <row r="16" spans="1:27" ht="12.75" customHeight="1">
      <c r="A16" s="592"/>
      <c r="B16" s="707" t="s">
        <v>1455</v>
      </c>
      <c r="C16" s="707"/>
      <c r="D16" s="708"/>
      <c r="E16" s="123">
        <f>SUM(E6:E15)</f>
        <v>4680</v>
      </c>
      <c r="F16" s="123">
        <f>SUM(F6:F15)</f>
        <v>0</v>
      </c>
      <c r="G16" s="620"/>
      <c r="H16" s="621"/>
      <c r="I16" s="621"/>
      <c r="J16" s="621"/>
      <c r="K16" s="621"/>
      <c r="L16" s="621"/>
      <c r="M16" s="622"/>
      <c r="N16" s="180"/>
      <c r="O16" s="591"/>
      <c r="P16" s="571" t="s">
        <v>453</v>
      </c>
      <c r="Q16" s="572"/>
      <c r="R16" s="573"/>
      <c r="S16" s="109">
        <v>340</v>
      </c>
      <c r="T16" s="109"/>
      <c r="U16" s="568" t="s">
        <v>1304</v>
      </c>
      <c r="V16" s="569"/>
      <c r="W16" s="569"/>
      <c r="X16" s="569"/>
      <c r="Y16" s="569"/>
      <c r="Z16" s="569"/>
      <c r="AA16" s="570"/>
    </row>
    <row r="17" spans="1:27" ht="12.75" customHeight="1">
      <c r="A17" s="715" t="s">
        <v>454</v>
      </c>
      <c r="B17" s="596" t="s">
        <v>1594</v>
      </c>
      <c r="C17" s="597"/>
      <c r="D17" s="598"/>
      <c r="E17" s="122">
        <v>420</v>
      </c>
      <c r="F17" s="122"/>
      <c r="G17" s="574" t="s">
        <v>455</v>
      </c>
      <c r="H17" s="575"/>
      <c r="I17" s="575"/>
      <c r="J17" s="575"/>
      <c r="K17" s="575"/>
      <c r="L17" s="575"/>
      <c r="M17" s="576"/>
      <c r="N17" s="180"/>
      <c r="O17" s="591"/>
      <c r="P17" s="571" t="s">
        <v>456</v>
      </c>
      <c r="Q17" s="572"/>
      <c r="R17" s="573"/>
      <c r="S17" s="110">
        <v>620</v>
      </c>
      <c r="T17" s="110"/>
      <c r="U17" s="578" t="s">
        <v>1305</v>
      </c>
      <c r="V17" s="579"/>
      <c r="W17" s="579"/>
      <c r="X17" s="579"/>
      <c r="Y17" s="579"/>
      <c r="Z17" s="579"/>
      <c r="AA17" s="580"/>
    </row>
    <row r="18" spans="1:27" ht="12.75" customHeight="1">
      <c r="A18" s="716"/>
      <c r="B18" s="571" t="s">
        <v>1595</v>
      </c>
      <c r="C18" s="572"/>
      <c r="D18" s="573"/>
      <c r="E18" s="109">
        <v>340</v>
      </c>
      <c r="F18" s="109"/>
      <c r="G18" s="568" t="s">
        <v>457</v>
      </c>
      <c r="H18" s="569"/>
      <c r="I18" s="569"/>
      <c r="J18" s="569"/>
      <c r="K18" s="569"/>
      <c r="L18" s="569"/>
      <c r="M18" s="570"/>
      <c r="N18" s="180"/>
      <c r="O18" s="592"/>
      <c r="P18" s="707" t="s">
        <v>31</v>
      </c>
      <c r="Q18" s="707"/>
      <c r="R18" s="708"/>
      <c r="S18" s="123">
        <f>SUM(S6:S17)</f>
        <v>5900</v>
      </c>
      <c r="T18" s="123">
        <f>SUM(T6:T17)</f>
        <v>0</v>
      </c>
      <c r="U18" s="620"/>
      <c r="V18" s="621"/>
      <c r="W18" s="621"/>
      <c r="X18" s="621"/>
      <c r="Y18" s="621"/>
      <c r="Z18" s="621"/>
      <c r="AA18" s="622"/>
    </row>
    <row r="19" spans="1:27" ht="12.75" customHeight="1">
      <c r="A19" s="716"/>
      <c r="B19" s="571" t="s">
        <v>458</v>
      </c>
      <c r="C19" s="572"/>
      <c r="D19" s="573"/>
      <c r="E19" s="109">
        <v>380</v>
      </c>
      <c r="F19" s="109"/>
      <c r="G19" s="568" t="s">
        <v>459</v>
      </c>
      <c r="H19" s="569"/>
      <c r="I19" s="569"/>
      <c r="J19" s="569"/>
      <c r="K19" s="569"/>
      <c r="L19" s="569"/>
      <c r="M19" s="570"/>
      <c r="N19" s="180"/>
      <c r="O19" s="590" t="s">
        <v>460</v>
      </c>
      <c r="P19" s="596" t="s">
        <v>461</v>
      </c>
      <c r="Q19" s="597"/>
      <c r="R19" s="598"/>
      <c r="S19" s="122">
        <v>590</v>
      </c>
      <c r="T19" s="122"/>
      <c r="U19" s="574" t="s">
        <v>1306</v>
      </c>
      <c r="V19" s="575"/>
      <c r="W19" s="575"/>
      <c r="X19" s="575"/>
      <c r="Y19" s="575"/>
      <c r="Z19" s="575"/>
      <c r="AA19" s="576"/>
    </row>
    <row r="20" spans="1:27" ht="12.75" customHeight="1">
      <c r="A20" s="716"/>
      <c r="B20" s="571" t="s">
        <v>462</v>
      </c>
      <c r="C20" s="572"/>
      <c r="D20" s="573"/>
      <c r="E20" s="109">
        <v>570</v>
      </c>
      <c r="F20" s="109"/>
      <c r="G20" s="568" t="s">
        <v>463</v>
      </c>
      <c r="H20" s="569"/>
      <c r="I20" s="569"/>
      <c r="J20" s="569"/>
      <c r="K20" s="569"/>
      <c r="L20" s="569"/>
      <c r="M20" s="570"/>
      <c r="N20" s="180"/>
      <c r="O20" s="591"/>
      <c r="P20" s="571" t="s">
        <v>1596</v>
      </c>
      <c r="Q20" s="572"/>
      <c r="R20" s="573"/>
      <c r="S20" s="109">
        <v>360</v>
      </c>
      <c r="T20" s="109"/>
      <c r="U20" s="568" t="s">
        <v>1307</v>
      </c>
      <c r="V20" s="569"/>
      <c r="W20" s="569"/>
      <c r="X20" s="569"/>
      <c r="Y20" s="569"/>
      <c r="Z20" s="569"/>
      <c r="AA20" s="570"/>
    </row>
    <row r="21" spans="1:27" ht="12.75" customHeight="1">
      <c r="A21" s="716"/>
      <c r="B21" s="571" t="s">
        <v>464</v>
      </c>
      <c r="C21" s="572"/>
      <c r="D21" s="573"/>
      <c r="E21" s="109">
        <v>470</v>
      </c>
      <c r="F21" s="109"/>
      <c r="G21" s="568" t="s">
        <v>465</v>
      </c>
      <c r="H21" s="569"/>
      <c r="I21" s="569"/>
      <c r="J21" s="569"/>
      <c r="K21" s="569"/>
      <c r="L21" s="569"/>
      <c r="M21" s="570"/>
      <c r="N21" s="180"/>
      <c r="O21" s="591"/>
      <c r="P21" s="571" t="s">
        <v>1597</v>
      </c>
      <c r="Q21" s="572"/>
      <c r="R21" s="573"/>
      <c r="S21" s="109">
        <v>500</v>
      </c>
      <c r="T21" s="109"/>
      <c r="U21" s="568" t="s">
        <v>466</v>
      </c>
      <c r="V21" s="569"/>
      <c r="W21" s="569"/>
      <c r="X21" s="569"/>
      <c r="Y21" s="569"/>
      <c r="Z21" s="569"/>
      <c r="AA21" s="570"/>
    </row>
    <row r="22" spans="1:27" ht="12.75" customHeight="1">
      <c r="A22" s="716"/>
      <c r="B22" s="571" t="s">
        <v>467</v>
      </c>
      <c r="C22" s="572"/>
      <c r="D22" s="573"/>
      <c r="E22" s="109">
        <v>530</v>
      </c>
      <c r="F22" s="109"/>
      <c r="G22" s="568" t="s">
        <v>468</v>
      </c>
      <c r="H22" s="569"/>
      <c r="I22" s="569"/>
      <c r="J22" s="569"/>
      <c r="K22" s="569"/>
      <c r="L22" s="569"/>
      <c r="M22" s="570"/>
      <c r="N22" s="180"/>
      <c r="O22" s="591"/>
      <c r="P22" s="571" t="s">
        <v>469</v>
      </c>
      <c r="Q22" s="572"/>
      <c r="R22" s="573"/>
      <c r="S22" s="109">
        <v>500</v>
      </c>
      <c r="T22" s="109"/>
      <c r="U22" s="568" t="s">
        <v>1308</v>
      </c>
      <c r="V22" s="569"/>
      <c r="W22" s="569"/>
      <c r="X22" s="569"/>
      <c r="Y22" s="569"/>
      <c r="Z22" s="569"/>
      <c r="AA22" s="570"/>
    </row>
    <row r="23" spans="1:27" ht="12.75" customHeight="1">
      <c r="A23" s="716"/>
      <c r="B23" s="571" t="s">
        <v>470</v>
      </c>
      <c r="C23" s="572"/>
      <c r="D23" s="573"/>
      <c r="E23" s="109">
        <v>600</v>
      </c>
      <c r="F23" s="109"/>
      <c r="G23" s="568" t="s">
        <v>471</v>
      </c>
      <c r="H23" s="569"/>
      <c r="I23" s="569"/>
      <c r="J23" s="569"/>
      <c r="K23" s="569"/>
      <c r="L23" s="569"/>
      <c r="M23" s="570"/>
      <c r="N23" s="180"/>
      <c r="O23" s="591"/>
      <c r="P23" s="571" t="s">
        <v>472</v>
      </c>
      <c r="Q23" s="572"/>
      <c r="R23" s="573"/>
      <c r="S23" s="109">
        <v>810</v>
      </c>
      <c r="T23" s="109"/>
      <c r="U23" s="568" t="s">
        <v>1309</v>
      </c>
      <c r="V23" s="569"/>
      <c r="W23" s="569"/>
      <c r="X23" s="569"/>
      <c r="Y23" s="569"/>
      <c r="Z23" s="569"/>
      <c r="AA23" s="570"/>
    </row>
    <row r="24" spans="1:27" ht="12.75" customHeight="1">
      <c r="A24" s="716"/>
      <c r="B24" s="571" t="s">
        <v>473</v>
      </c>
      <c r="C24" s="572"/>
      <c r="D24" s="573"/>
      <c r="E24" s="109">
        <v>630</v>
      </c>
      <c r="F24" s="109"/>
      <c r="G24" s="568" t="s">
        <v>474</v>
      </c>
      <c r="H24" s="569"/>
      <c r="I24" s="569"/>
      <c r="J24" s="569"/>
      <c r="K24" s="569"/>
      <c r="L24" s="569"/>
      <c r="M24" s="570"/>
      <c r="N24" s="180"/>
      <c r="O24" s="591"/>
      <c r="P24" s="571" t="s">
        <v>475</v>
      </c>
      <c r="Q24" s="572"/>
      <c r="R24" s="573"/>
      <c r="S24" s="109">
        <v>370</v>
      </c>
      <c r="T24" s="109"/>
      <c r="U24" s="568" t="s">
        <v>1310</v>
      </c>
      <c r="V24" s="569"/>
      <c r="W24" s="569"/>
      <c r="X24" s="569"/>
      <c r="Y24" s="569"/>
      <c r="Z24" s="569"/>
      <c r="AA24" s="570"/>
    </row>
    <row r="25" spans="1:27" ht="12.75" customHeight="1">
      <c r="A25" s="716"/>
      <c r="B25" s="571" t="s">
        <v>476</v>
      </c>
      <c r="C25" s="572"/>
      <c r="D25" s="573"/>
      <c r="E25" s="110">
        <v>640</v>
      </c>
      <c r="F25" s="110"/>
      <c r="G25" s="578" t="s">
        <v>477</v>
      </c>
      <c r="H25" s="579"/>
      <c r="I25" s="579"/>
      <c r="J25" s="579"/>
      <c r="K25" s="579"/>
      <c r="L25" s="579"/>
      <c r="M25" s="580"/>
      <c r="N25" s="180"/>
      <c r="O25" s="591"/>
      <c r="P25" s="571" t="s">
        <v>478</v>
      </c>
      <c r="Q25" s="572"/>
      <c r="R25" s="573"/>
      <c r="S25" s="109">
        <v>470</v>
      </c>
      <c r="T25" s="109"/>
      <c r="U25" s="568" t="s">
        <v>1311</v>
      </c>
      <c r="V25" s="569"/>
      <c r="W25" s="569"/>
      <c r="X25" s="569"/>
      <c r="Y25" s="569"/>
      <c r="Z25" s="569"/>
      <c r="AA25" s="570"/>
    </row>
    <row r="26" spans="1:27" ht="12.75" customHeight="1">
      <c r="A26" s="717"/>
      <c r="B26" s="577" t="s">
        <v>32</v>
      </c>
      <c r="C26" s="453"/>
      <c r="D26" s="644"/>
      <c r="E26" s="123">
        <f>SUM(E17:E25)</f>
        <v>4580</v>
      </c>
      <c r="F26" s="123">
        <f>SUM(F17:F25)</f>
        <v>0</v>
      </c>
      <c r="G26" s="587"/>
      <c r="H26" s="588"/>
      <c r="I26" s="588"/>
      <c r="J26" s="588"/>
      <c r="K26" s="588"/>
      <c r="L26" s="588"/>
      <c r="M26" s="589"/>
      <c r="N26" s="180"/>
      <c r="O26" s="591"/>
      <c r="P26" s="571" t="s">
        <v>479</v>
      </c>
      <c r="Q26" s="572"/>
      <c r="R26" s="573"/>
      <c r="S26" s="109">
        <v>310</v>
      </c>
      <c r="T26" s="109"/>
      <c r="U26" s="568" t="s">
        <v>1312</v>
      </c>
      <c r="V26" s="569"/>
      <c r="W26" s="569"/>
      <c r="X26" s="569"/>
      <c r="Y26" s="569"/>
      <c r="Z26" s="569"/>
      <c r="AA26" s="570"/>
    </row>
    <row r="27" spans="1:27" ht="12.75" customHeight="1">
      <c r="A27" s="715" t="s">
        <v>480</v>
      </c>
      <c r="B27" s="596" t="s">
        <v>1598</v>
      </c>
      <c r="C27" s="597"/>
      <c r="D27" s="598"/>
      <c r="E27" s="122">
        <v>790</v>
      </c>
      <c r="F27" s="122"/>
      <c r="G27" s="599" t="s">
        <v>481</v>
      </c>
      <c r="H27" s="600"/>
      <c r="I27" s="600"/>
      <c r="J27" s="600"/>
      <c r="K27" s="600"/>
      <c r="L27" s="600"/>
      <c r="M27" s="601"/>
      <c r="N27" s="180"/>
      <c r="O27" s="591"/>
      <c r="P27" s="571" t="s">
        <v>482</v>
      </c>
      <c r="Q27" s="572"/>
      <c r="R27" s="573"/>
      <c r="S27" s="110">
        <v>590</v>
      </c>
      <c r="T27" s="110"/>
      <c r="U27" s="578" t="s">
        <v>1313</v>
      </c>
      <c r="V27" s="579"/>
      <c r="W27" s="579"/>
      <c r="X27" s="579"/>
      <c r="Y27" s="579"/>
      <c r="Z27" s="579"/>
      <c r="AA27" s="580"/>
    </row>
    <row r="28" spans="1:27" ht="12.75" customHeight="1">
      <c r="A28" s="716"/>
      <c r="B28" s="571" t="s">
        <v>1599</v>
      </c>
      <c r="C28" s="572"/>
      <c r="D28" s="573"/>
      <c r="E28" s="109">
        <v>950</v>
      </c>
      <c r="F28" s="109"/>
      <c r="G28" s="568" t="s">
        <v>483</v>
      </c>
      <c r="H28" s="569"/>
      <c r="I28" s="569"/>
      <c r="J28" s="569"/>
      <c r="K28" s="569"/>
      <c r="L28" s="569"/>
      <c r="M28" s="570"/>
      <c r="N28" s="180"/>
      <c r="O28" s="592"/>
      <c r="P28" s="577" t="s">
        <v>32</v>
      </c>
      <c r="Q28" s="453"/>
      <c r="R28" s="454"/>
      <c r="S28" s="123">
        <f>SUM(S19:S27)</f>
        <v>4500</v>
      </c>
      <c r="T28" s="123">
        <f>SUM(T19:T27)</f>
        <v>0</v>
      </c>
      <c r="U28" s="587"/>
      <c r="V28" s="588"/>
      <c r="W28" s="588"/>
      <c r="X28" s="588"/>
      <c r="Y28" s="588"/>
      <c r="Z28" s="588"/>
      <c r="AA28" s="589"/>
    </row>
    <row r="29" spans="1:27" ht="12.75" customHeight="1">
      <c r="A29" s="716"/>
      <c r="B29" s="571" t="s">
        <v>1600</v>
      </c>
      <c r="C29" s="572"/>
      <c r="D29" s="573"/>
      <c r="E29" s="109">
        <v>460</v>
      </c>
      <c r="F29" s="109"/>
      <c r="G29" s="568" t="s">
        <v>484</v>
      </c>
      <c r="H29" s="569"/>
      <c r="I29" s="569"/>
      <c r="J29" s="569"/>
      <c r="K29" s="569"/>
      <c r="L29" s="569"/>
      <c r="M29" s="570"/>
      <c r="N29" s="180"/>
      <c r="O29" s="590" t="s">
        <v>1789</v>
      </c>
      <c r="P29" s="596" t="s">
        <v>1601</v>
      </c>
      <c r="Q29" s="597"/>
      <c r="R29" s="598"/>
      <c r="S29" s="122">
        <v>280</v>
      </c>
      <c r="T29" s="122"/>
      <c r="U29" s="574" t="s">
        <v>1314</v>
      </c>
      <c r="V29" s="575"/>
      <c r="W29" s="575"/>
      <c r="X29" s="575"/>
      <c r="Y29" s="575"/>
      <c r="Z29" s="575"/>
      <c r="AA29" s="576"/>
    </row>
    <row r="30" spans="1:27" ht="12.75" customHeight="1">
      <c r="A30" s="716"/>
      <c r="B30" s="571" t="s">
        <v>485</v>
      </c>
      <c r="C30" s="572"/>
      <c r="D30" s="573"/>
      <c r="E30" s="109">
        <v>290</v>
      </c>
      <c r="F30" s="109"/>
      <c r="G30" s="568" t="s">
        <v>970</v>
      </c>
      <c r="H30" s="569"/>
      <c r="I30" s="569"/>
      <c r="J30" s="569"/>
      <c r="K30" s="569"/>
      <c r="L30" s="569"/>
      <c r="M30" s="570"/>
      <c r="N30" s="180"/>
      <c r="O30" s="688"/>
      <c r="P30" s="571" t="s">
        <v>1602</v>
      </c>
      <c r="Q30" s="572"/>
      <c r="R30" s="573"/>
      <c r="S30" s="109">
        <v>430</v>
      </c>
      <c r="T30" s="109"/>
      <c r="U30" s="568" t="s">
        <v>1315</v>
      </c>
      <c r="V30" s="569"/>
      <c r="W30" s="569"/>
      <c r="X30" s="569"/>
      <c r="Y30" s="569"/>
      <c r="Z30" s="569"/>
      <c r="AA30" s="570"/>
    </row>
    <row r="31" spans="1:27" ht="12.75" customHeight="1">
      <c r="A31" s="716"/>
      <c r="B31" s="571" t="s">
        <v>486</v>
      </c>
      <c r="C31" s="572"/>
      <c r="D31" s="573"/>
      <c r="E31" s="109">
        <v>380</v>
      </c>
      <c r="F31" s="109"/>
      <c r="G31" s="568" t="s">
        <v>487</v>
      </c>
      <c r="H31" s="569"/>
      <c r="I31" s="569"/>
      <c r="J31" s="569"/>
      <c r="K31" s="569"/>
      <c r="L31" s="569"/>
      <c r="M31" s="570"/>
      <c r="N31" s="180"/>
      <c r="O31" s="688"/>
      <c r="P31" s="571" t="s">
        <v>488</v>
      </c>
      <c r="Q31" s="572"/>
      <c r="R31" s="573"/>
      <c r="S31" s="109">
        <v>630</v>
      </c>
      <c r="T31" s="109"/>
      <c r="U31" s="568" t="s">
        <v>1316</v>
      </c>
      <c r="V31" s="569"/>
      <c r="W31" s="569"/>
      <c r="X31" s="569"/>
      <c r="Y31" s="569"/>
      <c r="Z31" s="569"/>
      <c r="AA31" s="570"/>
    </row>
    <row r="32" spans="1:27" ht="12.75" customHeight="1">
      <c r="A32" s="716"/>
      <c r="B32" s="571" t="s">
        <v>489</v>
      </c>
      <c r="C32" s="572"/>
      <c r="D32" s="573"/>
      <c r="E32" s="109">
        <v>700</v>
      </c>
      <c r="F32" s="109"/>
      <c r="G32" s="568" t="s">
        <v>490</v>
      </c>
      <c r="H32" s="569"/>
      <c r="I32" s="569"/>
      <c r="J32" s="569"/>
      <c r="K32" s="569"/>
      <c r="L32" s="569"/>
      <c r="M32" s="570"/>
      <c r="N32" s="180"/>
      <c r="O32" s="688"/>
      <c r="P32" s="571" t="s">
        <v>491</v>
      </c>
      <c r="Q32" s="572"/>
      <c r="R32" s="573"/>
      <c r="S32" s="109">
        <v>430</v>
      </c>
      <c r="T32" s="109"/>
      <c r="U32" s="568" t="s">
        <v>1317</v>
      </c>
      <c r="V32" s="569"/>
      <c r="W32" s="569"/>
      <c r="X32" s="569"/>
      <c r="Y32" s="569"/>
      <c r="Z32" s="569"/>
      <c r="AA32" s="570"/>
    </row>
    <row r="33" spans="1:27" ht="12.75" customHeight="1">
      <c r="A33" s="716"/>
      <c r="B33" s="571" t="s">
        <v>492</v>
      </c>
      <c r="C33" s="572"/>
      <c r="D33" s="573"/>
      <c r="E33" s="109">
        <v>500</v>
      </c>
      <c r="F33" s="109"/>
      <c r="G33" s="568" t="s">
        <v>493</v>
      </c>
      <c r="H33" s="569"/>
      <c r="I33" s="569"/>
      <c r="J33" s="569"/>
      <c r="K33" s="569"/>
      <c r="L33" s="569"/>
      <c r="M33" s="570"/>
      <c r="N33" s="180"/>
      <c r="O33" s="688"/>
      <c r="P33" s="571" t="s">
        <v>494</v>
      </c>
      <c r="Q33" s="572"/>
      <c r="R33" s="573"/>
      <c r="S33" s="109">
        <v>610</v>
      </c>
      <c r="T33" s="109"/>
      <c r="U33" s="568" t="s">
        <v>1318</v>
      </c>
      <c r="V33" s="569"/>
      <c r="W33" s="569"/>
      <c r="X33" s="569"/>
      <c r="Y33" s="569"/>
      <c r="Z33" s="569"/>
      <c r="AA33" s="570"/>
    </row>
    <row r="34" spans="1:27" ht="12.75" customHeight="1">
      <c r="A34" s="716"/>
      <c r="B34" s="571" t="s">
        <v>495</v>
      </c>
      <c r="C34" s="572"/>
      <c r="D34" s="573"/>
      <c r="E34" s="110">
        <v>570</v>
      </c>
      <c r="F34" s="110"/>
      <c r="G34" s="578" t="s">
        <v>496</v>
      </c>
      <c r="H34" s="579"/>
      <c r="I34" s="579"/>
      <c r="J34" s="579"/>
      <c r="K34" s="579"/>
      <c r="L34" s="579"/>
      <c r="M34" s="580"/>
      <c r="N34" s="180"/>
      <c r="O34" s="688"/>
      <c r="P34" s="571" t="s">
        <v>497</v>
      </c>
      <c r="Q34" s="572"/>
      <c r="R34" s="573"/>
      <c r="S34" s="109">
        <v>360</v>
      </c>
      <c r="T34" s="109"/>
      <c r="U34" s="568" t="s">
        <v>498</v>
      </c>
      <c r="V34" s="569"/>
      <c r="W34" s="569"/>
      <c r="X34" s="569"/>
      <c r="Y34" s="569"/>
      <c r="Z34" s="569"/>
      <c r="AA34" s="570"/>
    </row>
    <row r="35" spans="1:27" ht="12.75" customHeight="1">
      <c r="A35" s="717"/>
      <c r="B35" s="577" t="s">
        <v>32</v>
      </c>
      <c r="C35" s="453"/>
      <c r="D35" s="454"/>
      <c r="E35" s="123">
        <f>SUM(E27:E34)</f>
        <v>4640</v>
      </c>
      <c r="F35" s="123">
        <f>SUM(F27:F34)</f>
        <v>0</v>
      </c>
      <c r="G35" s="587"/>
      <c r="H35" s="588"/>
      <c r="I35" s="588"/>
      <c r="J35" s="588"/>
      <c r="K35" s="588"/>
      <c r="L35" s="588"/>
      <c r="M35" s="589"/>
      <c r="N35" s="180"/>
      <c r="O35" s="688"/>
      <c r="P35" s="571" t="s">
        <v>499</v>
      </c>
      <c r="Q35" s="572"/>
      <c r="R35" s="573"/>
      <c r="S35" s="109">
        <v>380</v>
      </c>
      <c r="T35" s="109"/>
      <c r="U35" s="568" t="s">
        <v>500</v>
      </c>
      <c r="V35" s="569"/>
      <c r="W35" s="569"/>
      <c r="X35" s="569"/>
      <c r="Y35" s="569"/>
      <c r="Z35" s="569"/>
      <c r="AA35" s="570"/>
    </row>
    <row r="36" spans="1:27" ht="12.75" customHeight="1">
      <c r="A36" s="715" t="s">
        <v>1781</v>
      </c>
      <c r="B36" s="596" t="s">
        <v>1603</v>
      </c>
      <c r="C36" s="597"/>
      <c r="D36" s="598"/>
      <c r="E36" s="122">
        <v>310</v>
      </c>
      <c r="F36" s="122"/>
      <c r="G36" s="574" t="s">
        <v>501</v>
      </c>
      <c r="H36" s="575"/>
      <c r="I36" s="575"/>
      <c r="J36" s="575"/>
      <c r="K36" s="575"/>
      <c r="L36" s="575"/>
      <c r="M36" s="576"/>
      <c r="N36" s="180"/>
      <c r="O36" s="688"/>
      <c r="P36" s="571" t="s">
        <v>502</v>
      </c>
      <c r="Q36" s="572"/>
      <c r="R36" s="573"/>
      <c r="S36" s="109">
        <v>300</v>
      </c>
      <c r="T36" s="109"/>
      <c r="U36" s="568" t="s">
        <v>503</v>
      </c>
      <c r="V36" s="569"/>
      <c r="W36" s="569"/>
      <c r="X36" s="569"/>
      <c r="Y36" s="569"/>
      <c r="Z36" s="569"/>
      <c r="AA36" s="570"/>
    </row>
    <row r="37" spans="1:27" ht="12.75" customHeight="1">
      <c r="A37" s="716"/>
      <c r="B37" s="571" t="s">
        <v>504</v>
      </c>
      <c r="C37" s="572"/>
      <c r="D37" s="573"/>
      <c r="E37" s="109">
        <v>360</v>
      </c>
      <c r="F37" s="109"/>
      <c r="G37" s="568" t="s">
        <v>505</v>
      </c>
      <c r="H37" s="569"/>
      <c r="I37" s="569"/>
      <c r="J37" s="569"/>
      <c r="K37" s="569"/>
      <c r="L37" s="569"/>
      <c r="M37" s="570"/>
      <c r="N37" s="180"/>
      <c r="O37" s="688"/>
      <c r="P37" s="571" t="s">
        <v>506</v>
      </c>
      <c r="Q37" s="572"/>
      <c r="R37" s="573"/>
      <c r="S37" s="109">
        <v>410</v>
      </c>
      <c r="T37" s="109"/>
      <c r="U37" s="568" t="s">
        <v>1319</v>
      </c>
      <c r="V37" s="569"/>
      <c r="W37" s="569"/>
      <c r="X37" s="569"/>
      <c r="Y37" s="569"/>
      <c r="Z37" s="569"/>
      <c r="AA37" s="570"/>
    </row>
    <row r="38" spans="1:27" ht="12.75" customHeight="1">
      <c r="A38" s="716"/>
      <c r="B38" s="571" t="s">
        <v>1604</v>
      </c>
      <c r="C38" s="572"/>
      <c r="D38" s="573"/>
      <c r="E38" s="109">
        <v>630</v>
      </c>
      <c r="F38" s="109"/>
      <c r="G38" s="568" t="s">
        <v>507</v>
      </c>
      <c r="H38" s="569"/>
      <c r="I38" s="569"/>
      <c r="J38" s="569"/>
      <c r="K38" s="569"/>
      <c r="L38" s="569"/>
      <c r="M38" s="570"/>
      <c r="N38" s="180"/>
      <c r="O38" s="688"/>
      <c r="P38" s="571" t="s">
        <v>508</v>
      </c>
      <c r="Q38" s="572"/>
      <c r="R38" s="573"/>
      <c r="S38" s="109">
        <v>290</v>
      </c>
      <c r="T38" s="109"/>
      <c r="U38" s="568" t="s">
        <v>1320</v>
      </c>
      <c r="V38" s="569"/>
      <c r="W38" s="569"/>
      <c r="X38" s="569"/>
      <c r="Y38" s="569"/>
      <c r="Z38" s="569"/>
      <c r="AA38" s="570"/>
    </row>
    <row r="39" spans="1:27" ht="12.75" customHeight="1">
      <c r="A39" s="716"/>
      <c r="B39" s="571" t="s">
        <v>509</v>
      </c>
      <c r="C39" s="572"/>
      <c r="D39" s="573"/>
      <c r="E39" s="109">
        <v>370</v>
      </c>
      <c r="F39" s="109"/>
      <c r="G39" s="568" t="s">
        <v>510</v>
      </c>
      <c r="H39" s="569"/>
      <c r="I39" s="569"/>
      <c r="J39" s="569"/>
      <c r="K39" s="569"/>
      <c r="L39" s="569"/>
      <c r="M39" s="570"/>
      <c r="N39" s="180"/>
      <c r="O39" s="688"/>
      <c r="P39" s="571" t="s">
        <v>511</v>
      </c>
      <c r="Q39" s="572"/>
      <c r="R39" s="573"/>
      <c r="S39" s="109">
        <v>470</v>
      </c>
      <c r="T39" s="109"/>
      <c r="U39" s="568" t="s">
        <v>512</v>
      </c>
      <c r="V39" s="569"/>
      <c r="W39" s="569"/>
      <c r="X39" s="569"/>
      <c r="Y39" s="569"/>
      <c r="Z39" s="569"/>
      <c r="AA39" s="570"/>
    </row>
    <row r="40" spans="1:27" ht="12.75" customHeight="1">
      <c r="A40" s="716"/>
      <c r="B40" s="571" t="s">
        <v>513</v>
      </c>
      <c r="C40" s="572"/>
      <c r="D40" s="573"/>
      <c r="E40" s="109">
        <v>330</v>
      </c>
      <c r="F40" s="109"/>
      <c r="G40" s="568" t="s">
        <v>514</v>
      </c>
      <c r="H40" s="569"/>
      <c r="I40" s="569"/>
      <c r="J40" s="569"/>
      <c r="K40" s="569"/>
      <c r="L40" s="569"/>
      <c r="M40" s="570"/>
      <c r="N40" s="180"/>
      <c r="O40" s="688"/>
      <c r="P40" s="571" t="s">
        <v>515</v>
      </c>
      <c r="Q40" s="572"/>
      <c r="R40" s="573"/>
      <c r="S40" s="109">
        <v>300</v>
      </c>
      <c r="T40" s="109"/>
      <c r="U40" s="568" t="s">
        <v>1321</v>
      </c>
      <c r="V40" s="569"/>
      <c r="W40" s="569"/>
      <c r="X40" s="569"/>
      <c r="Y40" s="569"/>
      <c r="Z40" s="569"/>
      <c r="AA40" s="570"/>
    </row>
    <row r="41" spans="1:27" ht="12.75" customHeight="1">
      <c r="A41" s="716"/>
      <c r="B41" s="571" t="s">
        <v>1605</v>
      </c>
      <c r="C41" s="572"/>
      <c r="D41" s="573"/>
      <c r="E41" s="109">
        <v>560</v>
      </c>
      <c r="F41" s="109"/>
      <c r="G41" s="568" t="s">
        <v>516</v>
      </c>
      <c r="H41" s="569"/>
      <c r="I41" s="569"/>
      <c r="J41" s="569"/>
      <c r="K41" s="569"/>
      <c r="L41" s="569"/>
      <c r="M41" s="570"/>
      <c r="N41" s="180"/>
      <c r="O41" s="688"/>
      <c r="P41" s="571" t="s">
        <v>517</v>
      </c>
      <c r="Q41" s="572"/>
      <c r="R41" s="573"/>
      <c r="S41" s="110">
        <v>320</v>
      </c>
      <c r="T41" s="110"/>
      <c r="U41" s="578" t="s">
        <v>1322</v>
      </c>
      <c r="V41" s="579"/>
      <c r="W41" s="579"/>
      <c r="X41" s="579"/>
      <c r="Y41" s="579"/>
      <c r="Z41" s="579"/>
      <c r="AA41" s="580"/>
    </row>
    <row r="42" spans="1:27" ht="12.75" customHeight="1">
      <c r="A42" s="716"/>
      <c r="B42" s="571" t="s">
        <v>518</v>
      </c>
      <c r="C42" s="572"/>
      <c r="D42" s="573"/>
      <c r="E42" s="109">
        <v>450</v>
      </c>
      <c r="F42" s="109"/>
      <c r="G42" s="568" t="s">
        <v>519</v>
      </c>
      <c r="H42" s="569"/>
      <c r="I42" s="569"/>
      <c r="J42" s="569"/>
      <c r="K42" s="569"/>
      <c r="L42" s="569"/>
      <c r="M42" s="570"/>
      <c r="N42" s="180"/>
      <c r="O42" s="689"/>
      <c r="P42" s="577" t="s">
        <v>32</v>
      </c>
      <c r="Q42" s="453"/>
      <c r="R42" s="644"/>
      <c r="S42" s="123">
        <f>SUM(S29:S41)</f>
        <v>5210</v>
      </c>
      <c r="T42" s="123">
        <f>SUM(T29:T41)</f>
        <v>0</v>
      </c>
      <c r="U42" s="587"/>
      <c r="V42" s="588"/>
      <c r="W42" s="588"/>
      <c r="X42" s="588"/>
      <c r="Y42" s="588"/>
      <c r="Z42" s="588"/>
      <c r="AA42" s="589"/>
    </row>
    <row r="43" spans="1:27" ht="12.75" customHeight="1">
      <c r="A43" s="716"/>
      <c r="B43" s="571" t="s">
        <v>520</v>
      </c>
      <c r="C43" s="572"/>
      <c r="D43" s="573"/>
      <c r="E43" s="109">
        <v>310</v>
      </c>
      <c r="F43" s="109"/>
      <c r="G43" s="568" t="s">
        <v>521</v>
      </c>
      <c r="H43" s="569"/>
      <c r="I43" s="569"/>
      <c r="J43" s="569"/>
      <c r="K43" s="569"/>
      <c r="L43" s="569"/>
      <c r="M43" s="570"/>
      <c r="N43" s="180"/>
      <c r="O43" s="51"/>
      <c r="P43" s="51"/>
      <c r="Q43" s="51"/>
      <c r="R43" s="51"/>
      <c r="S43" s="51"/>
      <c r="T43" s="74"/>
      <c r="U43" s="51"/>
      <c r="V43" s="51"/>
      <c r="W43" s="51"/>
      <c r="X43" s="51"/>
      <c r="Y43" s="51"/>
      <c r="Z43" s="51"/>
      <c r="AA43" s="51"/>
    </row>
    <row r="44" spans="1:27" ht="12.75" customHeight="1">
      <c r="A44" s="716"/>
      <c r="B44" s="571" t="s">
        <v>522</v>
      </c>
      <c r="C44" s="572"/>
      <c r="D44" s="573"/>
      <c r="E44" s="109">
        <v>350</v>
      </c>
      <c r="F44" s="109"/>
      <c r="G44" s="568" t="s">
        <v>523</v>
      </c>
      <c r="H44" s="569"/>
      <c r="I44" s="569"/>
      <c r="J44" s="569"/>
      <c r="K44" s="569"/>
      <c r="L44" s="569"/>
      <c r="M44" s="570"/>
      <c r="N44" s="180"/>
      <c r="O44" s="645" t="s">
        <v>524</v>
      </c>
      <c r="P44" s="646"/>
      <c r="Q44" s="646"/>
      <c r="R44" s="647"/>
      <c r="S44" s="134">
        <f>SUM(S42,S28,S18)</f>
        <v>15610</v>
      </c>
      <c r="T44" s="153">
        <f>SUM(T42,T28,T18)</f>
        <v>0</v>
      </c>
      <c r="U44" s="33"/>
      <c r="V44" s="33"/>
      <c r="W44" s="33"/>
      <c r="X44" s="33"/>
      <c r="Y44" s="33"/>
      <c r="Z44" s="33"/>
      <c r="AA44" s="33"/>
    </row>
    <row r="45" spans="1:27" ht="12.75" customHeight="1">
      <c r="A45" s="716"/>
      <c r="B45" s="571" t="s">
        <v>525</v>
      </c>
      <c r="C45" s="572"/>
      <c r="D45" s="573"/>
      <c r="E45" s="110">
        <v>680</v>
      </c>
      <c r="F45" s="110"/>
      <c r="G45" s="578" t="s">
        <v>526</v>
      </c>
      <c r="H45" s="579"/>
      <c r="I45" s="579"/>
      <c r="J45" s="579"/>
      <c r="K45" s="579"/>
      <c r="L45" s="579"/>
      <c r="M45" s="580"/>
      <c r="N45" s="180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2.75" customHeight="1">
      <c r="A46" s="717"/>
      <c r="B46" s="577" t="s">
        <v>32</v>
      </c>
      <c r="C46" s="453"/>
      <c r="D46" s="644"/>
      <c r="E46" s="123">
        <f>SUM(E36:E45)</f>
        <v>4350</v>
      </c>
      <c r="F46" s="123">
        <f>SUM(F36:F45)</f>
        <v>0</v>
      </c>
      <c r="G46" s="587"/>
      <c r="H46" s="588"/>
      <c r="I46" s="588"/>
      <c r="J46" s="588"/>
      <c r="K46" s="588"/>
      <c r="L46" s="588"/>
      <c r="M46" s="589"/>
      <c r="N46" s="180"/>
      <c r="O46" s="54"/>
      <c r="P46" s="10"/>
      <c r="Q46" s="10"/>
      <c r="R46" s="10"/>
      <c r="S46" s="60"/>
      <c r="T46" s="33"/>
      <c r="U46" s="56"/>
      <c r="V46" s="56"/>
      <c r="W46" s="56"/>
      <c r="X46" s="56"/>
      <c r="Y46" s="56"/>
      <c r="Z46" s="56"/>
      <c r="AA46" s="56"/>
    </row>
    <row r="47" spans="1:27" ht="12.75" customHeight="1">
      <c r="A47" s="721" t="s">
        <v>527</v>
      </c>
      <c r="B47" s="596" t="s">
        <v>1606</v>
      </c>
      <c r="C47" s="597"/>
      <c r="D47" s="598"/>
      <c r="E47" s="122">
        <v>420</v>
      </c>
      <c r="F47" s="122"/>
      <c r="G47" s="574" t="s">
        <v>1607</v>
      </c>
      <c r="H47" s="575"/>
      <c r="I47" s="575"/>
      <c r="J47" s="575"/>
      <c r="K47" s="575"/>
      <c r="L47" s="575"/>
      <c r="M47" s="576"/>
      <c r="N47" s="180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14" ht="12.75" customHeight="1">
      <c r="A48" s="722"/>
      <c r="B48" s="571" t="s">
        <v>1608</v>
      </c>
      <c r="C48" s="572"/>
      <c r="D48" s="573"/>
      <c r="E48" s="109">
        <v>360</v>
      </c>
      <c r="F48" s="109"/>
      <c r="G48" s="568" t="s">
        <v>1609</v>
      </c>
      <c r="H48" s="569"/>
      <c r="I48" s="569"/>
      <c r="J48" s="569"/>
      <c r="K48" s="569"/>
      <c r="L48" s="569"/>
      <c r="M48" s="570"/>
      <c r="N48" s="180"/>
    </row>
    <row r="49" spans="1:14" ht="12.75" customHeight="1">
      <c r="A49" s="722"/>
      <c r="B49" s="571" t="s">
        <v>1610</v>
      </c>
      <c r="C49" s="572"/>
      <c r="D49" s="573"/>
      <c r="E49" s="109">
        <v>480</v>
      </c>
      <c r="F49" s="109"/>
      <c r="G49" s="568" t="s">
        <v>1611</v>
      </c>
      <c r="H49" s="569"/>
      <c r="I49" s="569"/>
      <c r="J49" s="569"/>
      <c r="K49" s="569"/>
      <c r="L49" s="569"/>
      <c r="M49" s="570"/>
      <c r="N49" s="180"/>
    </row>
    <row r="50" spans="1:14" ht="12.75" customHeight="1">
      <c r="A50" s="722"/>
      <c r="B50" s="571" t="s">
        <v>528</v>
      </c>
      <c r="C50" s="572"/>
      <c r="D50" s="573"/>
      <c r="E50" s="109">
        <v>490</v>
      </c>
      <c r="F50" s="109"/>
      <c r="G50" s="568" t="s">
        <v>1612</v>
      </c>
      <c r="H50" s="569"/>
      <c r="I50" s="569"/>
      <c r="J50" s="569"/>
      <c r="K50" s="569"/>
      <c r="L50" s="569"/>
      <c r="M50" s="570"/>
      <c r="N50" s="180"/>
    </row>
    <row r="51" spans="1:14" ht="12.75" customHeight="1">
      <c r="A51" s="722"/>
      <c r="B51" s="571" t="s">
        <v>529</v>
      </c>
      <c r="C51" s="572"/>
      <c r="D51" s="573"/>
      <c r="E51" s="110">
        <v>310</v>
      </c>
      <c r="F51" s="110"/>
      <c r="G51" s="578" t="s">
        <v>1613</v>
      </c>
      <c r="H51" s="579"/>
      <c r="I51" s="579"/>
      <c r="J51" s="579"/>
      <c r="K51" s="579"/>
      <c r="L51" s="579"/>
      <c r="M51" s="580"/>
      <c r="N51" s="180"/>
    </row>
    <row r="52" spans="1:14" ht="12.75" customHeight="1">
      <c r="A52" s="723"/>
      <c r="B52" s="577" t="s">
        <v>32</v>
      </c>
      <c r="C52" s="453"/>
      <c r="D52" s="644"/>
      <c r="E52" s="123">
        <f>SUM(E47:E51)</f>
        <v>2060</v>
      </c>
      <c r="F52" s="123">
        <f>SUM(F47:F51)</f>
        <v>0</v>
      </c>
      <c r="G52" s="581"/>
      <c r="H52" s="582"/>
      <c r="I52" s="582"/>
      <c r="J52" s="582"/>
      <c r="K52" s="582"/>
      <c r="L52" s="582"/>
      <c r="M52" s="583"/>
      <c r="N52" s="180"/>
    </row>
    <row r="53" spans="1:14" ht="12.75" customHeight="1">
      <c r="A53" s="701" t="s">
        <v>530</v>
      </c>
      <c r="B53" s="596" t="s">
        <v>1614</v>
      </c>
      <c r="C53" s="597"/>
      <c r="D53" s="598"/>
      <c r="E53" s="122">
        <v>450</v>
      </c>
      <c r="F53" s="122"/>
      <c r="G53" s="574" t="s">
        <v>1615</v>
      </c>
      <c r="H53" s="575"/>
      <c r="I53" s="575"/>
      <c r="J53" s="575"/>
      <c r="K53" s="575"/>
      <c r="L53" s="575"/>
      <c r="M53" s="576"/>
      <c r="N53" s="180"/>
    </row>
    <row r="54" spans="1:14" ht="12.75" customHeight="1">
      <c r="A54" s="702"/>
      <c r="B54" s="571" t="s">
        <v>531</v>
      </c>
      <c r="C54" s="572"/>
      <c r="D54" s="573"/>
      <c r="E54" s="109">
        <v>490</v>
      </c>
      <c r="F54" s="109"/>
      <c r="G54" s="568" t="s">
        <v>1616</v>
      </c>
      <c r="H54" s="569"/>
      <c r="I54" s="569"/>
      <c r="J54" s="569"/>
      <c r="K54" s="569"/>
      <c r="L54" s="569"/>
      <c r="M54" s="570"/>
      <c r="N54" s="180"/>
    </row>
    <row r="55" spans="1:14" ht="12.75" customHeight="1">
      <c r="A55" s="702"/>
      <c r="B55" s="571" t="s">
        <v>1617</v>
      </c>
      <c r="C55" s="572"/>
      <c r="D55" s="573"/>
      <c r="E55" s="109">
        <v>430</v>
      </c>
      <c r="F55" s="109"/>
      <c r="G55" s="568" t="s">
        <v>1618</v>
      </c>
      <c r="H55" s="569"/>
      <c r="I55" s="569"/>
      <c r="J55" s="569"/>
      <c r="K55" s="569"/>
      <c r="L55" s="569"/>
      <c r="M55" s="570"/>
      <c r="N55" s="180"/>
    </row>
    <row r="56" spans="1:14" ht="12.75" customHeight="1">
      <c r="A56" s="702"/>
      <c r="B56" s="571" t="s">
        <v>1619</v>
      </c>
      <c r="C56" s="572"/>
      <c r="D56" s="573"/>
      <c r="E56" s="109">
        <v>500</v>
      </c>
      <c r="F56" s="109"/>
      <c r="G56" s="568" t="s">
        <v>1620</v>
      </c>
      <c r="H56" s="569"/>
      <c r="I56" s="569"/>
      <c r="J56" s="569"/>
      <c r="K56" s="569"/>
      <c r="L56" s="569"/>
      <c r="M56" s="570"/>
      <c r="N56" s="180"/>
    </row>
    <row r="57" spans="1:31" s="14" customFormat="1" ht="12.75" customHeight="1">
      <c r="A57" s="702"/>
      <c r="B57" s="571" t="s">
        <v>532</v>
      </c>
      <c r="C57" s="572"/>
      <c r="D57" s="573"/>
      <c r="E57" s="109">
        <v>550</v>
      </c>
      <c r="F57" s="109"/>
      <c r="G57" s="568" t="s">
        <v>1621</v>
      </c>
      <c r="H57" s="569"/>
      <c r="I57" s="569"/>
      <c r="J57" s="569"/>
      <c r="K57" s="569"/>
      <c r="L57" s="569"/>
      <c r="M57" s="570"/>
      <c r="N57" s="18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customHeight="1">
      <c r="A58" s="702"/>
      <c r="B58" s="571" t="s">
        <v>1622</v>
      </c>
      <c r="C58" s="572"/>
      <c r="D58" s="573"/>
      <c r="E58" s="109">
        <v>270</v>
      </c>
      <c r="F58" s="109"/>
      <c r="G58" s="568" t="s">
        <v>1623</v>
      </c>
      <c r="H58" s="569"/>
      <c r="I58" s="569"/>
      <c r="J58" s="569"/>
      <c r="K58" s="569"/>
      <c r="L58" s="569"/>
      <c r="M58" s="570"/>
      <c r="N58" s="180"/>
      <c r="AB58" s="14"/>
      <c r="AE58" s="14"/>
    </row>
    <row r="59" spans="1:14" ht="12.75" customHeight="1">
      <c r="A59" s="702"/>
      <c r="B59" s="571" t="s">
        <v>1624</v>
      </c>
      <c r="C59" s="572"/>
      <c r="D59" s="573"/>
      <c r="E59" s="109">
        <v>390</v>
      </c>
      <c r="F59" s="109"/>
      <c r="G59" s="568" t="s">
        <v>1625</v>
      </c>
      <c r="H59" s="569"/>
      <c r="I59" s="569"/>
      <c r="J59" s="569"/>
      <c r="K59" s="569"/>
      <c r="L59" s="569"/>
      <c r="M59" s="570"/>
      <c r="N59" s="180"/>
    </row>
    <row r="60" spans="1:30" ht="12.75" customHeight="1">
      <c r="A60" s="702"/>
      <c r="B60" s="571" t="s">
        <v>1626</v>
      </c>
      <c r="C60" s="572"/>
      <c r="D60" s="573"/>
      <c r="E60" s="109">
        <v>380</v>
      </c>
      <c r="F60" s="109"/>
      <c r="G60" s="568" t="s">
        <v>1627</v>
      </c>
      <c r="H60" s="569"/>
      <c r="I60" s="569"/>
      <c r="J60" s="569"/>
      <c r="K60" s="569"/>
      <c r="L60" s="569"/>
      <c r="M60" s="570"/>
      <c r="N60" s="180"/>
      <c r="AD60" s="14"/>
    </row>
    <row r="61" spans="1:14" ht="12.75" customHeight="1">
      <c r="A61" s="702"/>
      <c r="B61" s="571" t="s">
        <v>1628</v>
      </c>
      <c r="C61" s="572"/>
      <c r="D61" s="573"/>
      <c r="E61" s="109">
        <v>360</v>
      </c>
      <c r="F61" s="109"/>
      <c r="G61" s="568" t="s">
        <v>1629</v>
      </c>
      <c r="H61" s="569"/>
      <c r="I61" s="569"/>
      <c r="J61" s="569"/>
      <c r="K61" s="569"/>
      <c r="L61" s="569"/>
      <c r="M61" s="570"/>
      <c r="N61" s="180"/>
    </row>
    <row r="62" spans="1:14" ht="12.75" customHeight="1">
      <c r="A62" s="702"/>
      <c r="B62" s="571" t="s">
        <v>1630</v>
      </c>
      <c r="C62" s="572"/>
      <c r="D62" s="573"/>
      <c r="E62" s="110">
        <v>110</v>
      </c>
      <c r="F62" s="110"/>
      <c r="G62" s="578" t="s">
        <v>1631</v>
      </c>
      <c r="H62" s="579"/>
      <c r="I62" s="579"/>
      <c r="J62" s="579"/>
      <c r="K62" s="579"/>
      <c r="L62" s="579"/>
      <c r="M62" s="580"/>
      <c r="N62" s="180"/>
    </row>
    <row r="63" spans="1:29" ht="12.75" customHeight="1">
      <c r="A63" s="703"/>
      <c r="B63" s="577" t="s">
        <v>32</v>
      </c>
      <c r="C63" s="453"/>
      <c r="D63" s="454"/>
      <c r="E63" s="123">
        <f>SUM(E53:E62)</f>
        <v>3930</v>
      </c>
      <c r="F63" s="123">
        <f>SUM(F53:F62)</f>
        <v>0</v>
      </c>
      <c r="G63" s="587"/>
      <c r="H63" s="588"/>
      <c r="I63" s="588"/>
      <c r="J63" s="588"/>
      <c r="K63" s="588"/>
      <c r="L63" s="588"/>
      <c r="M63" s="589"/>
      <c r="N63" s="180"/>
      <c r="AC63" s="14"/>
    </row>
    <row r="64" spans="1:14" ht="12.75" customHeight="1">
      <c r="A64" s="57"/>
      <c r="B64" s="47"/>
      <c r="C64" s="47"/>
      <c r="D64" s="47"/>
      <c r="E64" s="58"/>
      <c r="F64" s="73"/>
      <c r="G64" s="49"/>
      <c r="H64" s="49"/>
      <c r="I64" s="49"/>
      <c r="J64" s="49"/>
      <c r="K64" s="49"/>
      <c r="L64" s="49"/>
      <c r="M64" s="49"/>
      <c r="N64" s="180"/>
    </row>
    <row r="65" spans="1:14" ht="12.75" customHeight="1">
      <c r="A65" s="645" t="s">
        <v>533</v>
      </c>
      <c r="B65" s="646"/>
      <c r="C65" s="646"/>
      <c r="D65" s="647"/>
      <c r="E65" s="134">
        <f>SUM(E63,E52,E46,E35,E26,E16)</f>
        <v>24240</v>
      </c>
      <c r="F65" s="153">
        <f>SUM(F63,F52,F46,F35,F26,F16)</f>
        <v>0</v>
      </c>
      <c r="H65" s="33"/>
      <c r="I65" s="33"/>
      <c r="J65" s="33"/>
      <c r="K65" s="33"/>
      <c r="L65" s="33"/>
      <c r="M65" s="33"/>
      <c r="N65" s="180"/>
    </row>
    <row r="66" spans="2:13" ht="12.75" customHeight="1">
      <c r="B66" s="59"/>
      <c r="C66" s="59"/>
      <c r="D66" s="59"/>
      <c r="E66" s="60"/>
      <c r="F66" s="33"/>
      <c r="G66" s="33"/>
      <c r="H66" s="33"/>
      <c r="I66" s="33"/>
      <c r="J66" s="33"/>
      <c r="K66" s="33"/>
      <c r="L66" s="33"/>
      <c r="M66" s="33"/>
    </row>
    <row r="67" spans="1:27" ht="12.75" customHeight="1">
      <c r="A67" s="629" t="s">
        <v>949</v>
      </c>
      <c r="B67" s="629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</row>
    <row r="68" spans="2:13" ht="12.7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</sheetData>
  <sheetProtection/>
  <mergeCells count="221">
    <mergeCell ref="X1:AA1"/>
    <mergeCell ref="F1:W1"/>
    <mergeCell ref="A36:A46"/>
    <mergeCell ref="A67:AA67"/>
    <mergeCell ref="B41:D41"/>
    <mergeCell ref="B37:D37"/>
    <mergeCell ref="B40:D40"/>
    <mergeCell ref="B38:D38"/>
    <mergeCell ref="B36:D36"/>
    <mergeCell ref="A47:A52"/>
    <mergeCell ref="U41:AA41"/>
    <mergeCell ref="G23:M23"/>
    <mergeCell ref="A27:A35"/>
    <mergeCell ref="B44:D44"/>
    <mergeCell ref="B42:D42"/>
    <mergeCell ref="B43:D43"/>
    <mergeCell ref="G37:M37"/>
    <mergeCell ref="G31:M31"/>
    <mergeCell ref="G29:M29"/>
    <mergeCell ref="B39:D39"/>
    <mergeCell ref="G30:M30"/>
    <mergeCell ref="B35:D35"/>
    <mergeCell ref="B33:D33"/>
    <mergeCell ref="B34:D34"/>
    <mergeCell ref="B48:D48"/>
    <mergeCell ref="B25:D25"/>
    <mergeCell ref="B27:D27"/>
    <mergeCell ref="G34:M34"/>
    <mergeCell ref="G35:M35"/>
    <mergeCell ref="G33:M33"/>
    <mergeCell ref="G32:M32"/>
    <mergeCell ref="B32:D32"/>
    <mergeCell ref="B30:D30"/>
    <mergeCell ref="G28:M28"/>
    <mergeCell ref="U2:AA2"/>
    <mergeCell ref="G20:M20"/>
    <mergeCell ref="G21:M21"/>
    <mergeCell ref="G22:M22"/>
    <mergeCell ref="G19:M19"/>
    <mergeCell ref="G15:M15"/>
    <mergeCell ref="G16:M16"/>
    <mergeCell ref="G18:M18"/>
    <mergeCell ref="P15:R15"/>
    <mergeCell ref="J2:M2"/>
    <mergeCell ref="A4:S4"/>
    <mergeCell ref="U8:AA8"/>
    <mergeCell ref="U7:AA7"/>
    <mergeCell ref="P5:R5"/>
    <mergeCell ref="P2:Q2"/>
    <mergeCell ref="D3:S3"/>
    <mergeCell ref="U3:Z3"/>
    <mergeCell ref="X4:Z4"/>
    <mergeCell ref="U4:V4"/>
    <mergeCell ref="U5:AA5"/>
    <mergeCell ref="U6:AA6"/>
    <mergeCell ref="U13:AA13"/>
    <mergeCell ref="U11:AA11"/>
    <mergeCell ref="U9:AA9"/>
    <mergeCell ref="U10:AA10"/>
    <mergeCell ref="U12:AA12"/>
    <mergeCell ref="P9:R9"/>
    <mergeCell ref="P8:R8"/>
    <mergeCell ref="P10:R10"/>
    <mergeCell ref="P11:R11"/>
    <mergeCell ref="P6:R6"/>
    <mergeCell ref="P7:R7"/>
    <mergeCell ref="A6:A16"/>
    <mergeCell ref="B7:D7"/>
    <mergeCell ref="B11:D11"/>
    <mergeCell ref="B21:D21"/>
    <mergeCell ref="B26:D26"/>
    <mergeCell ref="B14:D14"/>
    <mergeCell ref="B13:D13"/>
    <mergeCell ref="B10:D10"/>
    <mergeCell ref="B6:D6"/>
    <mergeCell ref="B20:D20"/>
    <mergeCell ref="A1:C1"/>
    <mergeCell ref="A2:C2"/>
    <mergeCell ref="A3:C3"/>
    <mergeCell ref="B5:D5"/>
    <mergeCell ref="D2:E2"/>
    <mergeCell ref="A17:A26"/>
    <mergeCell ref="B17:D17"/>
    <mergeCell ref="B22:D22"/>
    <mergeCell ref="B15:D15"/>
    <mergeCell ref="B23:D23"/>
    <mergeCell ref="B19:D19"/>
    <mergeCell ref="F2:G2"/>
    <mergeCell ref="B16:D16"/>
    <mergeCell ref="B8:D8"/>
    <mergeCell ref="G12:M12"/>
    <mergeCell ref="B12:D12"/>
    <mergeCell ref="B9:D9"/>
    <mergeCell ref="B18:D18"/>
    <mergeCell ref="G5:M5"/>
    <mergeCell ref="G10:M10"/>
    <mergeCell ref="O6:O18"/>
    <mergeCell ref="G17:M17"/>
    <mergeCell ref="G6:M6"/>
    <mergeCell ref="P18:R18"/>
    <mergeCell ref="G8:M8"/>
    <mergeCell ref="G14:M14"/>
    <mergeCell ref="G11:M11"/>
    <mergeCell ref="G13:M13"/>
    <mergeCell ref="G9:M9"/>
    <mergeCell ref="G7:M7"/>
    <mergeCell ref="P22:R22"/>
    <mergeCell ref="P23:R23"/>
    <mergeCell ref="P12:R12"/>
    <mergeCell ref="P13:R13"/>
    <mergeCell ref="P19:R19"/>
    <mergeCell ref="P17:R17"/>
    <mergeCell ref="P16:R16"/>
    <mergeCell ref="P14:R14"/>
    <mergeCell ref="O19:O28"/>
    <mergeCell ref="G27:M27"/>
    <mergeCell ref="P25:R25"/>
    <mergeCell ref="G24:M24"/>
    <mergeCell ref="P24:R24"/>
    <mergeCell ref="G25:M25"/>
    <mergeCell ref="P28:R28"/>
    <mergeCell ref="P20:R20"/>
    <mergeCell ref="P21:R21"/>
    <mergeCell ref="P26:R26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33:AA33"/>
    <mergeCell ref="U32:AA32"/>
    <mergeCell ref="U28:AA28"/>
    <mergeCell ref="U29:AA29"/>
    <mergeCell ref="U30:AA30"/>
    <mergeCell ref="U31:AA31"/>
    <mergeCell ref="U40:AA40"/>
    <mergeCell ref="U35:AA35"/>
    <mergeCell ref="U36:AA36"/>
    <mergeCell ref="U37:AA37"/>
    <mergeCell ref="U39:AA39"/>
    <mergeCell ref="U38:AA38"/>
    <mergeCell ref="P34:R34"/>
    <mergeCell ref="U34:AA34"/>
    <mergeCell ref="U42:AA42"/>
    <mergeCell ref="P29:R29"/>
    <mergeCell ref="G38:M38"/>
    <mergeCell ref="P37:R37"/>
    <mergeCell ref="P36:R36"/>
    <mergeCell ref="G36:M36"/>
    <mergeCell ref="P30:R30"/>
    <mergeCell ref="P39:R39"/>
    <mergeCell ref="B62:D62"/>
    <mergeCell ref="B63:D63"/>
    <mergeCell ref="P31:R31"/>
    <mergeCell ref="P32:R32"/>
    <mergeCell ref="P33:R33"/>
    <mergeCell ref="P35:R35"/>
    <mergeCell ref="G39:M39"/>
    <mergeCell ref="O29:O42"/>
    <mergeCell ref="G44:M44"/>
    <mergeCell ref="G40:M40"/>
    <mergeCell ref="P38:R38"/>
    <mergeCell ref="P40:R40"/>
    <mergeCell ref="G63:M63"/>
    <mergeCell ref="A65:D65"/>
    <mergeCell ref="A53:A63"/>
    <mergeCell ref="B61:D61"/>
    <mergeCell ref="B60:D60"/>
    <mergeCell ref="B59:D59"/>
    <mergeCell ref="B58:D58"/>
    <mergeCell ref="B45:D45"/>
    <mergeCell ref="B47:D47"/>
    <mergeCell ref="B52:D52"/>
    <mergeCell ref="O44:R44"/>
    <mergeCell ref="P42:R42"/>
    <mergeCell ref="G45:M45"/>
    <mergeCell ref="B46:D46"/>
    <mergeCell ref="B51:D51"/>
    <mergeCell ref="B50:D50"/>
    <mergeCell ref="B53:D53"/>
    <mergeCell ref="G51:M51"/>
    <mergeCell ref="G52:M52"/>
    <mergeCell ref="G48:M48"/>
    <mergeCell ref="B57:D57"/>
    <mergeCell ref="B55:D55"/>
    <mergeCell ref="B56:D56"/>
    <mergeCell ref="B54:D54"/>
    <mergeCell ref="G49:M49"/>
    <mergeCell ref="B49:D49"/>
    <mergeCell ref="G62:M62"/>
    <mergeCell ref="G60:M60"/>
    <mergeCell ref="G61:M61"/>
    <mergeCell ref="G56:M56"/>
    <mergeCell ref="G55:M55"/>
    <mergeCell ref="G50:M50"/>
    <mergeCell ref="G53:M53"/>
    <mergeCell ref="G59:M59"/>
    <mergeCell ref="G41:M41"/>
    <mergeCell ref="P41:R41"/>
    <mergeCell ref="G43:M43"/>
    <mergeCell ref="G42:M42"/>
    <mergeCell ref="G58:M58"/>
    <mergeCell ref="G54:M54"/>
    <mergeCell ref="G57:M57"/>
    <mergeCell ref="G46:M46"/>
    <mergeCell ref="G47:M47"/>
  </mergeCells>
  <conditionalFormatting sqref="F6:F65">
    <cfRule type="cellIs" priority="2" dxfId="20" operator="greaterThan" stopIfTrue="1">
      <formula>E6</formula>
    </cfRule>
  </conditionalFormatting>
  <conditionalFormatting sqref="T6:T44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98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7" t="s">
        <v>964</v>
      </c>
      <c r="B1" s="468"/>
      <c r="C1" s="468"/>
      <c r="D1" s="181" t="s">
        <v>1721</v>
      </c>
      <c r="E1" s="181"/>
      <c r="F1" s="182" t="s">
        <v>1323</v>
      </c>
      <c r="G1" s="183"/>
      <c r="H1" s="682" t="s">
        <v>1484</v>
      </c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43009</v>
      </c>
      <c r="Y1" s="561"/>
      <c r="Z1" s="561"/>
      <c r="AA1" s="562"/>
    </row>
    <row r="2" spans="1:27" ht="18.75" customHeight="1">
      <c r="A2" s="469" t="s">
        <v>1723</v>
      </c>
      <c r="B2" s="470"/>
      <c r="C2" s="471"/>
      <c r="D2" s="628">
        <f>'集計表'!D2</f>
        <v>2017</v>
      </c>
      <c r="E2" s="478"/>
      <c r="F2" s="609">
        <f>'集計表'!F2</f>
        <v>43013</v>
      </c>
      <c r="G2" s="609"/>
      <c r="H2" s="2" t="s">
        <v>1724</v>
      </c>
      <c r="I2" s="2" t="s">
        <v>805</v>
      </c>
      <c r="J2" s="610">
        <f>'集計表'!L2</f>
        <v>43014</v>
      </c>
      <c r="K2" s="610"/>
      <c r="L2" s="610"/>
      <c r="M2" s="610"/>
      <c r="N2" s="3" t="s">
        <v>1725</v>
      </c>
      <c r="O2" s="4" t="s">
        <v>806</v>
      </c>
      <c r="P2" s="619">
        <f>'集計表'!R2</f>
        <v>43015</v>
      </c>
      <c r="Q2" s="619"/>
      <c r="R2" s="5" t="s">
        <v>831</v>
      </c>
      <c r="S2" s="6" t="s">
        <v>832</v>
      </c>
      <c r="T2" s="148" t="s">
        <v>1632</v>
      </c>
      <c r="U2" s="611">
        <f>'申込書'!C7</f>
        <v>0</v>
      </c>
      <c r="V2" s="612"/>
      <c r="W2" s="612"/>
      <c r="X2" s="612"/>
      <c r="Y2" s="612"/>
      <c r="Z2" s="612"/>
      <c r="AA2" s="613"/>
    </row>
    <row r="3" spans="1:27" ht="18.75" customHeight="1">
      <c r="A3" s="472" t="s">
        <v>1720</v>
      </c>
      <c r="B3" s="473"/>
      <c r="C3" s="474"/>
      <c r="D3" s="624">
        <f>'申込書'!$C$5</f>
        <v>0</v>
      </c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700"/>
      <c r="S3" s="626"/>
      <c r="T3" s="148" t="s">
        <v>1893</v>
      </c>
      <c r="U3" s="616">
        <f>'集計表'!$N$101</f>
        <v>0</v>
      </c>
      <c r="V3" s="616"/>
      <c r="W3" s="616"/>
      <c r="X3" s="616"/>
      <c r="Y3" s="616"/>
      <c r="Z3" s="616"/>
      <c r="AA3" s="8" t="s">
        <v>1727</v>
      </c>
    </row>
    <row r="4" spans="1:27" ht="18.75" customHeight="1">
      <c r="A4" s="627" t="s">
        <v>1888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115"/>
      <c r="U4" s="653" t="s">
        <v>22</v>
      </c>
      <c r="V4" s="653"/>
      <c r="W4" s="26" t="s">
        <v>1633</v>
      </c>
      <c r="X4" s="732">
        <f>SUM(F21,T52,F37)</f>
        <v>0</v>
      </c>
      <c r="Y4" s="653"/>
      <c r="Z4" s="653"/>
      <c r="AA4" s="7" t="s">
        <v>1634</v>
      </c>
    </row>
    <row r="5" spans="1:27" ht="12.75" customHeight="1">
      <c r="A5" s="27"/>
      <c r="B5" s="606" t="s">
        <v>1635</v>
      </c>
      <c r="C5" s="607"/>
      <c r="D5" s="607"/>
      <c r="E5" s="128" t="s">
        <v>23</v>
      </c>
      <c r="F5" s="140" t="s">
        <v>24</v>
      </c>
      <c r="G5" s="607" t="s">
        <v>837</v>
      </c>
      <c r="H5" s="607"/>
      <c r="I5" s="607"/>
      <c r="J5" s="607"/>
      <c r="K5" s="607"/>
      <c r="L5" s="607"/>
      <c r="M5" s="618"/>
      <c r="O5" s="27"/>
      <c r="P5" s="606" t="s">
        <v>1365</v>
      </c>
      <c r="Q5" s="607"/>
      <c r="R5" s="607"/>
      <c r="S5" s="128" t="s">
        <v>23</v>
      </c>
      <c r="T5" s="127" t="s">
        <v>24</v>
      </c>
      <c r="U5" s="607" t="s">
        <v>837</v>
      </c>
      <c r="V5" s="607"/>
      <c r="W5" s="607"/>
      <c r="X5" s="607"/>
      <c r="Y5" s="607"/>
      <c r="Z5" s="607"/>
      <c r="AA5" s="618"/>
    </row>
    <row r="6" spans="1:27" ht="12.75" customHeight="1">
      <c r="A6" s="590" t="s">
        <v>1636</v>
      </c>
      <c r="B6" s="596" t="s">
        <v>995</v>
      </c>
      <c r="C6" s="597"/>
      <c r="D6" s="598"/>
      <c r="E6" s="139">
        <v>340</v>
      </c>
      <c r="F6" s="144"/>
      <c r="G6" s="599" t="s">
        <v>1637</v>
      </c>
      <c r="H6" s="600"/>
      <c r="I6" s="600"/>
      <c r="J6" s="600"/>
      <c r="K6" s="600"/>
      <c r="L6" s="600"/>
      <c r="M6" s="601"/>
      <c r="N6" s="180"/>
      <c r="O6" s="590" t="s">
        <v>769</v>
      </c>
      <c r="P6" s="571" t="s">
        <v>996</v>
      </c>
      <c r="Q6" s="572"/>
      <c r="R6" s="573"/>
      <c r="S6" s="139">
        <v>510</v>
      </c>
      <c r="T6" s="144"/>
      <c r="U6" s="574" t="s">
        <v>975</v>
      </c>
      <c r="V6" s="575"/>
      <c r="W6" s="575"/>
      <c r="X6" s="575"/>
      <c r="Y6" s="575"/>
      <c r="Z6" s="575"/>
      <c r="AA6" s="576"/>
    </row>
    <row r="7" spans="1:27" ht="12.75" customHeight="1">
      <c r="A7" s="688"/>
      <c r="B7" s="571" t="s">
        <v>997</v>
      </c>
      <c r="C7" s="572"/>
      <c r="D7" s="573"/>
      <c r="E7" s="137">
        <v>410</v>
      </c>
      <c r="F7" s="141"/>
      <c r="G7" s="568" t="s">
        <v>1638</v>
      </c>
      <c r="H7" s="569"/>
      <c r="I7" s="569"/>
      <c r="J7" s="569"/>
      <c r="K7" s="569"/>
      <c r="L7" s="569"/>
      <c r="M7" s="570"/>
      <c r="N7" s="180"/>
      <c r="O7" s="591"/>
      <c r="P7" s="571" t="s">
        <v>972</v>
      </c>
      <c r="Q7" s="572"/>
      <c r="R7" s="573"/>
      <c r="S7" s="137">
        <v>350</v>
      </c>
      <c r="T7" s="141"/>
      <c r="U7" s="568" t="s">
        <v>976</v>
      </c>
      <c r="V7" s="569"/>
      <c r="W7" s="569"/>
      <c r="X7" s="569"/>
      <c r="Y7" s="569"/>
      <c r="Z7" s="569"/>
      <c r="AA7" s="570"/>
    </row>
    <row r="8" spans="1:27" ht="12.75" customHeight="1">
      <c r="A8" s="688"/>
      <c r="B8" s="571" t="s">
        <v>998</v>
      </c>
      <c r="C8" s="572"/>
      <c r="D8" s="573"/>
      <c r="E8" s="137">
        <v>280</v>
      </c>
      <c r="F8" s="141"/>
      <c r="G8" s="568" t="s">
        <v>1639</v>
      </c>
      <c r="H8" s="569"/>
      <c r="I8" s="569"/>
      <c r="J8" s="569"/>
      <c r="K8" s="569"/>
      <c r="L8" s="569"/>
      <c r="M8" s="570"/>
      <c r="N8" s="180"/>
      <c r="O8" s="591"/>
      <c r="P8" s="571" t="s">
        <v>973</v>
      </c>
      <c r="Q8" s="572"/>
      <c r="R8" s="573"/>
      <c r="S8" s="137">
        <v>350</v>
      </c>
      <c r="T8" s="141"/>
      <c r="U8" s="568" t="s">
        <v>977</v>
      </c>
      <c r="V8" s="569"/>
      <c r="W8" s="569"/>
      <c r="X8" s="569"/>
      <c r="Y8" s="569"/>
      <c r="Z8" s="569"/>
      <c r="AA8" s="570"/>
    </row>
    <row r="9" spans="1:27" ht="12.75" customHeight="1">
      <c r="A9" s="688"/>
      <c r="B9" s="571" t="s">
        <v>999</v>
      </c>
      <c r="C9" s="572"/>
      <c r="D9" s="573"/>
      <c r="E9" s="137">
        <v>640</v>
      </c>
      <c r="F9" s="137"/>
      <c r="G9" s="568" t="s">
        <v>1588</v>
      </c>
      <c r="H9" s="569"/>
      <c r="I9" s="569"/>
      <c r="J9" s="569"/>
      <c r="K9" s="569"/>
      <c r="L9" s="569"/>
      <c r="M9" s="570"/>
      <c r="N9" s="180"/>
      <c r="O9" s="591"/>
      <c r="P9" s="571" t="s">
        <v>974</v>
      </c>
      <c r="Q9" s="572"/>
      <c r="R9" s="573"/>
      <c r="S9" s="137">
        <v>450</v>
      </c>
      <c r="T9" s="109"/>
      <c r="U9" s="568" t="s">
        <v>978</v>
      </c>
      <c r="V9" s="569"/>
      <c r="W9" s="569"/>
      <c r="X9" s="569"/>
      <c r="Y9" s="569"/>
      <c r="Z9" s="569"/>
      <c r="AA9" s="570"/>
    </row>
    <row r="10" spans="1:27" ht="12.75" customHeight="1">
      <c r="A10" s="688"/>
      <c r="B10" s="571" t="s">
        <v>1000</v>
      </c>
      <c r="C10" s="572"/>
      <c r="D10" s="573"/>
      <c r="E10" s="137">
        <v>330</v>
      </c>
      <c r="F10" s="137"/>
      <c r="G10" s="568" t="s">
        <v>1640</v>
      </c>
      <c r="H10" s="569"/>
      <c r="I10" s="569"/>
      <c r="J10" s="569"/>
      <c r="K10" s="569"/>
      <c r="L10" s="569"/>
      <c r="M10" s="570"/>
      <c r="N10" s="180"/>
      <c r="O10" s="591"/>
      <c r="P10" s="571" t="s">
        <v>770</v>
      </c>
      <c r="Q10" s="572"/>
      <c r="R10" s="573"/>
      <c r="S10" s="137">
        <v>420</v>
      </c>
      <c r="T10" s="109"/>
      <c r="U10" s="737" t="s">
        <v>979</v>
      </c>
      <c r="V10" s="738"/>
      <c r="W10" s="738"/>
      <c r="X10" s="738"/>
      <c r="Y10" s="738"/>
      <c r="Z10" s="738"/>
      <c r="AA10" s="739"/>
    </row>
    <row r="11" spans="1:27" ht="12.75" customHeight="1">
      <c r="A11" s="688"/>
      <c r="B11" s="571" t="s">
        <v>1001</v>
      </c>
      <c r="C11" s="572"/>
      <c r="D11" s="573"/>
      <c r="E11" s="137">
        <v>420</v>
      </c>
      <c r="F11" s="137"/>
      <c r="G11" s="568" t="s">
        <v>1641</v>
      </c>
      <c r="H11" s="569"/>
      <c r="I11" s="569"/>
      <c r="J11" s="569"/>
      <c r="K11" s="569"/>
      <c r="L11" s="569"/>
      <c r="M11" s="570"/>
      <c r="N11" s="180"/>
      <c r="O11" s="591"/>
      <c r="P11" s="571" t="s">
        <v>771</v>
      </c>
      <c r="Q11" s="572"/>
      <c r="R11" s="573"/>
      <c r="S11" s="137">
        <v>290</v>
      </c>
      <c r="T11" s="109"/>
      <c r="U11" s="568" t="s">
        <v>980</v>
      </c>
      <c r="V11" s="569"/>
      <c r="W11" s="569"/>
      <c r="X11" s="569"/>
      <c r="Y11" s="569"/>
      <c r="Z11" s="569"/>
      <c r="AA11" s="570"/>
    </row>
    <row r="12" spans="1:27" ht="12.75" customHeight="1">
      <c r="A12" s="688"/>
      <c r="B12" s="571" t="s">
        <v>1002</v>
      </c>
      <c r="C12" s="572"/>
      <c r="D12" s="573"/>
      <c r="E12" s="137">
        <v>390</v>
      </c>
      <c r="F12" s="137"/>
      <c r="G12" s="568" t="s">
        <v>1642</v>
      </c>
      <c r="H12" s="569"/>
      <c r="I12" s="569"/>
      <c r="J12" s="569"/>
      <c r="K12" s="569"/>
      <c r="L12" s="569"/>
      <c r="M12" s="570"/>
      <c r="N12" s="180"/>
      <c r="O12" s="591"/>
      <c r="P12" s="571" t="s">
        <v>774</v>
      </c>
      <c r="Q12" s="572"/>
      <c r="R12" s="573"/>
      <c r="S12" s="137">
        <v>540</v>
      </c>
      <c r="T12" s="109"/>
      <c r="U12" s="568" t="s">
        <v>981</v>
      </c>
      <c r="V12" s="569"/>
      <c r="W12" s="569"/>
      <c r="X12" s="569"/>
      <c r="Y12" s="569"/>
      <c r="Z12" s="569"/>
      <c r="AA12" s="570"/>
    </row>
    <row r="13" spans="1:27" ht="12.75" customHeight="1">
      <c r="A13" s="688"/>
      <c r="B13" s="571" t="s">
        <v>1003</v>
      </c>
      <c r="C13" s="572"/>
      <c r="D13" s="573"/>
      <c r="E13" s="137">
        <v>390</v>
      </c>
      <c r="F13" s="137"/>
      <c r="G13" s="568" t="s">
        <v>1643</v>
      </c>
      <c r="H13" s="569"/>
      <c r="I13" s="569"/>
      <c r="J13" s="569"/>
      <c r="K13" s="569"/>
      <c r="L13" s="569"/>
      <c r="M13" s="570"/>
      <c r="N13" s="180"/>
      <c r="O13" s="591"/>
      <c r="P13" s="571" t="s">
        <v>776</v>
      </c>
      <c r="Q13" s="572"/>
      <c r="R13" s="573"/>
      <c r="S13" s="137">
        <v>480</v>
      </c>
      <c r="T13" s="109"/>
      <c r="U13" s="568" t="s">
        <v>1881</v>
      </c>
      <c r="V13" s="569"/>
      <c r="W13" s="569"/>
      <c r="X13" s="569"/>
      <c r="Y13" s="569"/>
      <c r="Z13" s="569"/>
      <c r="AA13" s="570"/>
    </row>
    <row r="14" spans="1:27" ht="12.75" customHeight="1">
      <c r="A14" s="688"/>
      <c r="B14" s="571" t="s">
        <v>1004</v>
      </c>
      <c r="C14" s="572"/>
      <c r="D14" s="573"/>
      <c r="E14" s="137">
        <v>450</v>
      </c>
      <c r="F14" s="137"/>
      <c r="G14" s="568" t="s">
        <v>1644</v>
      </c>
      <c r="H14" s="569"/>
      <c r="I14" s="569"/>
      <c r="J14" s="569"/>
      <c r="K14" s="569"/>
      <c r="L14" s="569"/>
      <c r="M14" s="570"/>
      <c r="N14" s="180"/>
      <c r="O14" s="591"/>
      <c r="P14" s="571" t="s">
        <v>778</v>
      </c>
      <c r="Q14" s="572"/>
      <c r="R14" s="573"/>
      <c r="S14" s="137">
        <v>490</v>
      </c>
      <c r="T14" s="109"/>
      <c r="U14" s="568" t="s">
        <v>982</v>
      </c>
      <c r="V14" s="569"/>
      <c r="W14" s="569"/>
      <c r="X14" s="569"/>
      <c r="Y14" s="569"/>
      <c r="Z14" s="569"/>
      <c r="AA14" s="570"/>
    </row>
    <row r="15" spans="1:27" ht="12.75" customHeight="1">
      <c r="A15" s="688"/>
      <c r="B15" s="571" t="s">
        <v>1005</v>
      </c>
      <c r="C15" s="572"/>
      <c r="D15" s="573"/>
      <c r="E15" s="137">
        <v>360</v>
      </c>
      <c r="F15" s="137"/>
      <c r="G15" s="568" t="s">
        <v>1645</v>
      </c>
      <c r="H15" s="569"/>
      <c r="I15" s="569"/>
      <c r="J15" s="569"/>
      <c r="K15" s="569"/>
      <c r="L15" s="569"/>
      <c r="M15" s="570"/>
      <c r="N15" s="180"/>
      <c r="O15" s="591"/>
      <c r="P15" s="571" t="s">
        <v>780</v>
      </c>
      <c r="Q15" s="572"/>
      <c r="R15" s="573"/>
      <c r="S15" s="137">
        <v>500</v>
      </c>
      <c r="T15" s="109"/>
      <c r="U15" s="568" t="s">
        <v>983</v>
      </c>
      <c r="V15" s="569"/>
      <c r="W15" s="569"/>
      <c r="X15" s="569"/>
      <c r="Y15" s="569"/>
      <c r="Z15" s="569"/>
      <c r="AA15" s="570"/>
    </row>
    <row r="16" spans="1:27" ht="12.75" customHeight="1">
      <c r="A16" s="688"/>
      <c r="B16" s="571" t="s">
        <v>1006</v>
      </c>
      <c r="C16" s="572"/>
      <c r="D16" s="573"/>
      <c r="E16" s="137">
        <v>410</v>
      </c>
      <c r="F16" s="137"/>
      <c r="G16" s="673" t="s">
        <v>1646</v>
      </c>
      <c r="H16" s="674"/>
      <c r="I16" s="674"/>
      <c r="J16" s="674"/>
      <c r="K16" s="674"/>
      <c r="L16" s="674"/>
      <c r="M16" s="675"/>
      <c r="N16" s="180"/>
      <c r="O16" s="591"/>
      <c r="P16" s="571" t="s">
        <v>782</v>
      </c>
      <c r="Q16" s="572"/>
      <c r="R16" s="573"/>
      <c r="S16" s="137">
        <v>410</v>
      </c>
      <c r="T16" s="109"/>
      <c r="U16" s="568" t="s">
        <v>984</v>
      </c>
      <c r="V16" s="569"/>
      <c r="W16" s="569"/>
      <c r="X16" s="569"/>
      <c r="Y16" s="569"/>
      <c r="Z16" s="569"/>
      <c r="AA16" s="570"/>
    </row>
    <row r="17" spans="1:27" ht="12.75" customHeight="1">
      <c r="A17" s="688"/>
      <c r="B17" s="571" t="s">
        <v>1007</v>
      </c>
      <c r="C17" s="572"/>
      <c r="D17" s="573"/>
      <c r="E17" s="137">
        <v>340</v>
      </c>
      <c r="F17" s="137"/>
      <c r="G17" s="568" t="s">
        <v>1647</v>
      </c>
      <c r="H17" s="569"/>
      <c r="I17" s="569"/>
      <c r="J17" s="569"/>
      <c r="K17" s="569"/>
      <c r="L17" s="569"/>
      <c r="M17" s="570"/>
      <c r="N17" s="180"/>
      <c r="O17" s="591"/>
      <c r="P17" s="571" t="s">
        <v>785</v>
      </c>
      <c r="Q17" s="572"/>
      <c r="R17" s="573"/>
      <c r="S17" s="137">
        <v>400</v>
      </c>
      <c r="T17" s="109"/>
      <c r="U17" s="568" t="s">
        <v>985</v>
      </c>
      <c r="V17" s="569"/>
      <c r="W17" s="569"/>
      <c r="X17" s="569"/>
      <c r="Y17" s="569"/>
      <c r="Z17" s="569"/>
      <c r="AA17" s="570"/>
    </row>
    <row r="18" spans="1:27" ht="12.75" customHeight="1">
      <c r="A18" s="688"/>
      <c r="B18" s="571" t="s">
        <v>1008</v>
      </c>
      <c r="C18" s="572"/>
      <c r="D18" s="573"/>
      <c r="E18" s="138">
        <v>430</v>
      </c>
      <c r="F18" s="138"/>
      <c r="G18" s="741" t="s">
        <v>1648</v>
      </c>
      <c r="H18" s="742"/>
      <c r="I18" s="742"/>
      <c r="J18" s="742"/>
      <c r="K18" s="742"/>
      <c r="L18" s="742"/>
      <c r="M18" s="743"/>
      <c r="N18" s="180"/>
      <c r="O18" s="591"/>
      <c r="P18" s="571" t="s">
        <v>788</v>
      </c>
      <c r="Q18" s="572"/>
      <c r="R18" s="573"/>
      <c r="S18" s="137">
        <v>600</v>
      </c>
      <c r="T18" s="109"/>
      <c r="U18" s="568" t="s">
        <v>986</v>
      </c>
      <c r="V18" s="569"/>
      <c r="W18" s="569"/>
      <c r="X18" s="569"/>
      <c r="Y18" s="569"/>
      <c r="Z18" s="569"/>
      <c r="AA18" s="570"/>
    </row>
    <row r="19" spans="1:27" ht="12.75" customHeight="1">
      <c r="A19" s="689"/>
      <c r="B19" s="577" t="s">
        <v>1649</v>
      </c>
      <c r="C19" s="453"/>
      <c r="D19" s="454"/>
      <c r="E19" s="123">
        <f>SUM(E6:E18)</f>
        <v>5190</v>
      </c>
      <c r="F19" s="123">
        <f>SUM(F6:F18)</f>
        <v>0</v>
      </c>
      <c r="G19" s="620"/>
      <c r="H19" s="621"/>
      <c r="I19" s="621"/>
      <c r="J19" s="621"/>
      <c r="K19" s="621"/>
      <c r="L19" s="621"/>
      <c r="M19" s="622"/>
      <c r="N19" s="180"/>
      <c r="O19" s="591"/>
      <c r="P19" s="571" t="s">
        <v>791</v>
      </c>
      <c r="Q19" s="572"/>
      <c r="R19" s="573"/>
      <c r="S19" s="137">
        <v>400</v>
      </c>
      <c r="T19" s="109"/>
      <c r="U19" s="568" t="s">
        <v>987</v>
      </c>
      <c r="V19" s="569"/>
      <c r="W19" s="569"/>
      <c r="X19" s="569"/>
      <c r="Y19" s="569"/>
      <c r="Z19" s="569"/>
      <c r="AA19" s="570"/>
    </row>
    <row r="20" spans="1:27" ht="12.75" customHeight="1">
      <c r="A20" s="65"/>
      <c r="B20" s="66"/>
      <c r="C20" s="66"/>
      <c r="D20" s="66"/>
      <c r="E20" s="67"/>
      <c r="F20" s="75"/>
      <c r="G20" s="50"/>
      <c r="H20" s="50"/>
      <c r="I20" s="50"/>
      <c r="J20" s="50"/>
      <c r="K20" s="50"/>
      <c r="L20" s="50"/>
      <c r="M20" s="50"/>
      <c r="N20" s="180"/>
      <c r="O20" s="591"/>
      <c r="P20" s="571" t="s">
        <v>794</v>
      </c>
      <c r="Q20" s="572"/>
      <c r="R20" s="573"/>
      <c r="S20" s="137">
        <v>460</v>
      </c>
      <c r="T20" s="109"/>
      <c r="U20" s="568" t="s">
        <v>988</v>
      </c>
      <c r="V20" s="569"/>
      <c r="W20" s="569"/>
      <c r="X20" s="569"/>
      <c r="Y20" s="569"/>
      <c r="Z20" s="569"/>
      <c r="AA20" s="570"/>
    </row>
    <row r="21" spans="1:27" ht="12.75" customHeight="1">
      <c r="A21" s="645" t="s">
        <v>534</v>
      </c>
      <c r="B21" s="646"/>
      <c r="C21" s="646"/>
      <c r="D21" s="647"/>
      <c r="E21" s="134">
        <f>SUM(E19)</f>
        <v>5190</v>
      </c>
      <c r="F21" s="153">
        <f>SUM(F19)</f>
        <v>0</v>
      </c>
      <c r="G21" s="68"/>
      <c r="H21" s="68"/>
      <c r="I21" s="68"/>
      <c r="J21" s="68"/>
      <c r="K21" s="68"/>
      <c r="L21" s="68"/>
      <c r="M21" s="68"/>
      <c r="N21" s="180"/>
      <c r="O21" s="591"/>
      <c r="P21" s="571" t="s">
        <v>797</v>
      </c>
      <c r="Q21" s="572"/>
      <c r="R21" s="573"/>
      <c r="S21" s="137">
        <v>480</v>
      </c>
      <c r="T21" s="109"/>
      <c r="U21" s="568" t="s">
        <v>989</v>
      </c>
      <c r="V21" s="569"/>
      <c r="W21" s="569"/>
      <c r="X21" s="569"/>
      <c r="Y21" s="569"/>
      <c r="Z21" s="569"/>
      <c r="AA21" s="570"/>
    </row>
    <row r="22" spans="1:27" ht="12.75" customHeight="1">
      <c r="A22" s="62"/>
      <c r="B22" s="10"/>
      <c r="C22" s="10"/>
      <c r="D22" s="10"/>
      <c r="E22" s="63"/>
      <c r="F22" s="115"/>
      <c r="G22" s="68"/>
      <c r="H22" s="68"/>
      <c r="I22" s="68"/>
      <c r="J22" s="68"/>
      <c r="K22" s="68"/>
      <c r="L22" s="68"/>
      <c r="M22" s="68"/>
      <c r="N22" s="180"/>
      <c r="O22" s="591"/>
      <c r="P22" s="571" t="s">
        <v>799</v>
      </c>
      <c r="Q22" s="572"/>
      <c r="R22" s="573"/>
      <c r="S22" s="137">
        <v>420</v>
      </c>
      <c r="T22" s="109"/>
      <c r="U22" s="568" t="s">
        <v>990</v>
      </c>
      <c r="V22" s="569"/>
      <c r="W22" s="569"/>
      <c r="X22" s="569"/>
      <c r="Y22" s="569"/>
      <c r="Z22" s="569"/>
      <c r="AA22" s="570"/>
    </row>
    <row r="23" spans="1:27" ht="12.75" customHeight="1">
      <c r="A23" s="27"/>
      <c r="B23" s="606" t="s">
        <v>1365</v>
      </c>
      <c r="C23" s="607"/>
      <c r="D23" s="607"/>
      <c r="E23" s="128" t="s">
        <v>23</v>
      </c>
      <c r="F23" s="140" t="s">
        <v>24</v>
      </c>
      <c r="G23" s="607" t="s">
        <v>837</v>
      </c>
      <c r="H23" s="607"/>
      <c r="I23" s="607"/>
      <c r="J23" s="607"/>
      <c r="K23" s="607"/>
      <c r="L23" s="607"/>
      <c r="M23" s="618"/>
      <c r="N23" s="180"/>
      <c r="O23" s="591"/>
      <c r="P23" s="571" t="s">
        <v>1802</v>
      </c>
      <c r="Q23" s="572"/>
      <c r="R23" s="573"/>
      <c r="S23" s="138">
        <v>450</v>
      </c>
      <c r="T23" s="110"/>
      <c r="U23" s="568" t="s">
        <v>1803</v>
      </c>
      <c r="V23" s="569"/>
      <c r="W23" s="569"/>
      <c r="X23" s="569"/>
      <c r="Y23" s="569"/>
      <c r="Z23" s="569"/>
      <c r="AA23" s="570"/>
    </row>
    <row r="24" spans="1:27" ht="12.75" customHeight="1">
      <c r="A24" s="590" t="s">
        <v>952</v>
      </c>
      <c r="B24" s="596" t="s">
        <v>1009</v>
      </c>
      <c r="C24" s="597"/>
      <c r="D24" s="598"/>
      <c r="E24" s="139">
        <v>700</v>
      </c>
      <c r="F24" s="139"/>
      <c r="G24" s="599" t="s">
        <v>953</v>
      </c>
      <c r="H24" s="600"/>
      <c r="I24" s="600"/>
      <c r="J24" s="600"/>
      <c r="K24" s="600"/>
      <c r="L24" s="600"/>
      <c r="M24" s="601"/>
      <c r="N24" s="180"/>
      <c r="O24" s="592"/>
      <c r="P24" s="577" t="s">
        <v>32</v>
      </c>
      <c r="Q24" s="453"/>
      <c r="R24" s="644"/>
      <c r="S24" s="123">
        <f>SUM(S6:S23)</f>
        <v>8000</v>
      </c>
      <c r="T24" s="123">
        <f>SUM(T6:T23)</f>
        <v>0</v>
      </c>
      <c r="U24" s="587"/>
      <c r="V24" s="588"/>
      <c r="W24" s="588"/>
      <c r="X24" s="588"/>
      <c r="Y24" s="588"/>
      <c r="Z24" s="588"/>
      <c r="AA24" s="589"/>
    </row>
    <row r="25" spans="1:27" ht="12.75" customHeight="1">
      <c r="A25" s="591"/>
      <c r="B25" s="571" t="s">
        <v>1010</v>
      </c>
      <c r="C25" s="572"/>
      <c r="D25" s="573"/>
      <c r="E25" s="137">
        <v>630</v>
      </c>
      <c r="F25" s="137"/>
      <c r="G25" s="568" t="s">
        <v>954</v>
      </c>
      <c r="H25" s="569"/>
      <c r="I25" s="569"/>
      <c r="J25" s="569"/>
      <c r="K25" s="569"/>
      <c r="L25" s="569"/>
      <c r="M25" s="570"/>
      <c r="N25" s="180"/>
      <c r="O25" s="744" t="s">
        <v>937</v>
      </c>
      <c r="P25" s="735" t="s">
        <v>933</v>
      </c>
      <c r="Q25" s="736"/>
      <c r="R25" s="736"/>
      <c r="S25" s="139">
        <v>540</v>
      </c>
      <c r="T25" s="160"/>
      <c r="U25" s="736" t="s">
        <v>991</v>
      </c>
      <c r="V25" s="736"/>
      <c r="W25" s="736"/>
      <c r="X25" s="736"/>
      <c r="Y25" s="736"/>
      <c r="Z25" s="736"/>
      <c r="AA25" s="740"/>
    </row>
    <row r="26" spans="1:27" ht="12.75" customHeight="1">
      <c r="A26" s="591"/>
      <c r="B26" s="571" t="s">
        <v>1011</v>
      </c>
      <c r="C26" s="572"/>
      <c r="D26" s="573"/>
      <c r="E26" s="137">
        <v>540</v>
      </c>
      <c r="F26" s="137"/>
      <c r="G26" s="568" t="s">
        <v>955</v>
      </c>
      <c r="H26" s="569"/>
      <c r="I26" s="569"/>
      <c r="J26" s="569"/>
      <c r="K26" s="569"/>
      <c r="L26" s="569"/>
      <c r="M26" s="570"/>
      <c r="N26" s="180"/>
      <c r="O26" s="745"/>
      <c r="P26" s="726" t="s">
        <v>934</v>
      </c>
      <c r="Q26" s="727"/>
      <c r="R26" s="727"/>
      <c r="S26" s="137">
        <v>420</v>
      </c>
      <c r="T26" s="152"/>
      <c r="U26" s="727" t="s">
        <v>992</v>
      </c>
      <c r="V26" s="727"/>
      <c r="W26" s="727"/>
      <c r="X26" s="727"/>
      <c r="Y26" s="727"/>
      <c r="Z26" s="727"/>
      <c r="AA26" s="728"/>
    </row>
    <row r="27" spans="1:27" ht="12.75" customHeight="1">
      <c r="A27" s="591"/>
      <c r="B27" s="571" t="s">
        <v>1012</v>
      </c>
      <c r="C27" s="572"/>
      <c r="D27" s="573"/>
      <c r="E27" s="137">
        <v>410</v>
      </c>
      <c r="F27" s="137"/>
      <c r="G27" s="568" t="s">
        <v>956</v>
      </c>
      <c r="H27" s="569"/>
      <c r="I27" s="569"/>
      <c r="J27" s="569"/>
      <c r="K27" s="569"/>
      <c r="L27" s="569"/>
      <c r="M27" s="570"/>
      <c r="N27" s="180"/>
      <c r="O27" s="745"/>
      <c r="P27" s="726" t="s">
        <v>935</v>
      </c>
      <c r="Q27" s="727"/>
      <c r="R27" s="727"/>
      <c r="S27" s="137">
        <v>360</v>
      </c>
      <c r="T27" s="152"/>
      <c r="U27" s="727" t="s">
        <v>993</v>
      </c>
      <c r="V27" s="727"/>
      <c r="W27" s="727"/>
      <c r="X27" s="727"/>
      <c r="Y27" s="727"/>
      <c r="Z27" s="727"/>
      <c r="AA27" s="728"/>
    </row>
    <row r="28" spans="1:27" ht="12.75" customHeight="1">
      <c r="A28" s="591"/>
      <c r="B28" s="571" t="s">
        <v>1013</v>
      </c>
      <c r="C28" s="572"/>
      <c r="D28" s="573"/>
      <c r="E28" s="137">
        <v>590</v>
      </c>
      <c r="F28" s="137"/>
      <c r="G28" s="568" t="s">
        <v>958</v>
      </c>
      <c r="H28" s="569"/>
      <c r="I28" s="569"/>
      <c r="J28" s="569"/>
      <c r="K28" s="569"/>
      <c r="L28" s="569"/>
      <c r="M28" s="570"/>
      <c r="N28" s="180"/>
      <c r="O28" s="745"/>
      <c r="P28" s="731" t="s">
        <v>936</v>
      </c>
      <c r="Q28" s="724"/>
      <c r="R28" s="724"/>
      <c r="S28" s="138">
        <v>430</v>
      </c>
      <c r="T28" s="161"/>
      <c r="U28" s="724" t="s">
        <v>994</v>
      </c>
      <c r="V28" s="724"/>
      <c r="W28" s="724"/>
      <c r="X28" s="724"/>
      <c r="Y28" s="724"/>
      <c r="Z28" s="724"/>
      <c r="AA28" s="725"/>
    </row>
    <row r="29" spans="1:27" ht="12.75" customHeight="1">
      <c r="A29" s="591"/>
      <c r="B29" s="571" t="s">
        <v>1014</v>
      </c>
      <c r="C29" s="572"/>
      <c r="D29" s="573"/>
      <c r="E29" s="137">
        <v>320</v>
      </c>
      <c r="F29" s="137"/>
      <c r="G29" s="568" t="s">
        <v>957</v>
      </c>
      <c r="H29" s="569"/>
      <c r="I29" s="569"/>
      <c r="J29" s="569"/>
      <c r="K29" s="569"/>
      <c r="L29" s="569"/>
      <c r="M29" s="570"/>
      <c r="N29" s="180"/>
      <c r="O29" s="746"/>
      <c r="P29" s="729" t="s">
        <v>32</v>
      </c>
      <c r="Q29" s="730"/>
      <c r="R29" s="730"/>
      <c r="S29" s="124">
        <f>SUM(S25:S28)</f>
        <v>1750</v>
      </c>
      <c r="T29" s="124">
        <f>SUM(T25:T28)</f>
        <v>0</v>
      </c>
      <c r="U29" s="733"/>
      <c r="V29" s="733"/>
      <c r="W29" s="733"/>
      <c r="X29" s="733"/>
      <c r="Y29" s="733"/>
      <c r="Z29" s="733"/>
      <c r="AA29" s="734"/>
    </row>
    <row r="30" spans="1:27" ht="12.75" customHeight="1">
      <c r="A30" s="591"/>
      <c r="B30" s="571" t="s">
        <v>1015</v>
      </c>
      <c r="C30" s="572"/>
      <c r="D30" s="573"/>
      <c r="E30" s="137">
        <v>610</v>
      </c>
      <c r="F30" s="137"/>
      <c r="G30" s="568" t="s">
        <v>959</v>
      </c>
      <c r="H30" s="569"/>
      <c r="I30" s="569"/>
      <c r="J30" s="569"/>
      <c r="K30" s="569"/>
      <c r="L30" s="569"/>
      <c r="M30" s="570"/>
      <c r="N30" s="180"/>
      <c r="O30" s="590" t="s">
        <v>818</v>
      </c>
      <c r="P30" s="735" t="s">
        <v>809</v>
      </c>
      <c r="Q30" s="736"/>
      <c r="R30" s="736"/>
      <c r="S30" s="139">
        <v>250</v>
      </c>
      <c r="T30" s="160"/>
      <c r="U30" s="736" t="s">
        <v>819</v>
      </c>
      <c r="V30" s="736"/>
      <c r="W30" s="736"/>
      <c r="X30" s="736"/>
      <c r="Y30" s="736"/>
      <c r="Z30" s="736"/>
      <c r="AA30" s="740"/>
    </row>
    <row r="31" spans="1:27" ht="12.75" customHeight="1">
      <c r="A31" s="591"/>
      <c r="B31" s="571" t="s">
        <v>1016</v>
      </c>
      <c r="C31" s="572"/>
      <c r="D31" s="573"/>
      <c r="E31" s="137">
        <v>650</v>
      </c>
      <c r="F31" s="137"/>
      <c r="G31" s="568" t="s">
        <v>960</v>
      </c>
      <c r="H31" s="569"/>
      <c r="I31" s="569"/>
      <c r="J31" s="569"/>
      <c r="K31" s="569"/>
      <c r="L31" s="569"/>
      <c r="M31" s="570"/>
      <c r="N31" s="180"/>
      <c r="O31" s="591"/>
      <c r="P31" s="726" t="s">
        <v>810</v>
      </c>
      <c r="Q31" s="727"/>
      <c r="R31" s="727"/>
      <c r="S31" s="137">
        <v>470</v>
      </c>
      <c r="T31" s="152"/>
      <c r="U31" s="727" t="s">
        <v>820</v>
      </c>
      <c r="V31" s="727"/>
      <c r="W31" s="727"/>
      <c r="X31" s="727"/>
      <c r="Y31" s="727"/>
      <c r="Z31" s="727"/>
      <c r="AA31" s="728"/>
    </row>
    <row r="32" spans="1:27" ht="12.75" customHeight="1">
      <c r="A32" s="591"/>
      <c r="B32" s="571" t="s">
        <v>1017</v>
      </c>
      <c r="C32" s="572"/>
      <c r="D32" s="573"/>
      <c r="E32" s="137">
        <v>730</v>
      </c>
      <c r="F32" s="137"/>
      <c r="G32" s="568" t="s">
        <v>961</v>
      </c>
      <c r="H32" s="569"/>
      <c r="I32" s="569"/>
      <c r="J32" s="569"/>
      <c r="K32" s="569"/>
      <c r="L32" s="569"/>
      <c r="M32" s="570"/>
      <c r="N32" s="180"/>
      <c r="O32" s="591"/>
      <c r="P32" s="726" t="s">
        <v>811</v>
      </c>
      <c r="Q32" s="727"/>
      <c r="R32" s="727"/>
      <c r="S32" s="137">
        <v>130</v>
      </c>
      <c r="T32" s="152"/>
      <c r="U32" s="727" t="s">
        <v>821</v>
      </c>
      <c r="V32" s="727"/>
      <c r="W32" s="727"/>
      <c r="X32" s="727"/>
      <c r="Y32" s="727"/>
      <c r="Z32" s="727"/>
      <c r="AA32" s="728"/>
    </row>
    <row r="33" spans="1:27" ht="12.75" customHeight="1">
      <c r="A33" s="591"/>
      <c r="B33" s="571" t="s">
        <v>1018</v>
      </c>
      <c r="C33" s="572"/>
      <c r="D33" s="573"/>
      <c r="E33" s="137">
        <v>540</v>
      </c>
      <c r="F33" s="137"/>
      <c r="G33" s="568" t="s">
        <v>962</v>
      </c>
      <c r="H33" s="569"/>
      <c r="I33" s="569"/>
      <c r="J33" s="569"/>
      <c r="K33" s="569"/>
      <c r="L33" s="569"/>
      <c r="M33" s="570"/>
      <c r="N33" s="180"/>
      <c r="O33" s="591"/>
      <c r="P33" s="726" t="s">
        <v>812</v>
      </c>
      <c r="Q33" s="727"/>
      <c r="R33" s="727"/>
      <c r="S33" s="137">
        <v>340</v>
      </c>
      <c r="T33" s="152"/>
      <c r="U33" s="727" t="s">
        <v>822</v>
      </c>
      <c r="V33" s="727"/>
      <c r="W33" s="727"/>
      <c r="X33" s="727"/>
      <c r="Y33" s="727"/>
      <c r="Z33" s="727"/>
      <c r="AA33" s="728"/>
    </row>
    <row r="34" spans="1:27" ht="12.75" customHeight="1">
      <c r="A34" s="591"/>
      <c r="B34" s="747"/>
      <c r="C34" s="569"/>
      <c r="D34" s="569"/>
      <c r="E34" s="138"/>
      <c r="F34" s="121"/>
      <c r="G34" s="741"/>
      <c r="H34" s="742"/>
      <c r="I34" s="742"/>
      <c r="J34" s="742"/>
      <c r="K34" s="742"/>
      <c r="L34" s="742"/>
      <c r="M34" s="743"/>
      <c r="N34" s="180"/>
      <c r="O34" s="591"/>
      <c r="P34" s="726" t="s">
        <v>813</v>
      </c>
      <c r="Q34" s="727"/>
      <c r="R34" s="727"/>
      <c r="S34" s="137">
        <v>510</v>
      </c>
      <c r="T34" s="152"/>
      <c r="U34" s="727" t="s">
        <v>823</v>
      </c>
      <c r="V34" s="727"/>
      <c r="W34" s="727"/>
      <c r="X34" s="727"/>
      <c r="Y34" s="727"/>
      <c r="Z34" s="727"/>
      <c r="AA34" s="728"/>
    </row>
    <row r="35" spans="1:27" ht="12.75" customHeight="1">
      <c r="A35" s="592"/>
      <c r="B35" s="577" t="s">
        <v>1455</v>
      </c>
      <c r="C35" s="453"/>
      <c r="D35" s="454"/>
      <c r="E35" s="123">
        <f>SUM(E24:E34)</f>
        <v>5720</v>
      </c>
      <c r="F35" s="126">
        <f>SUM(F24:F34)</f>
        <v>0</v>
      </c>
      <c r="G35" s="620"/>
      <c r="H35" s="621"/>
      <c r="I35" s="621"/>
      <c r="J35" s="621"/>
      <c r="K35" s="621"/>
      <c r="L35" s="621"/>
      <c r="M35" s="622"/>
      <c r="N35" s="180"/>
      <c r="O35" s="591"/>
      <c r="P35" s="726" t="s">
        <v>814</v>
      </c>
      <c r="Q35" s="727"/>
      <c r="R35" s="727"/>
      <c r="S35" s="137">
        <v>200</v>
      </c>
      <c r="T35" s="152"/>
      <c r="U35" s="727" t="s">
        <v>824</v>
      </c>
      <c r="V35" s="727"/>
      <c r="W35" s="727"/>
      <c r="X35" s="727"/>
      <c r="Y35" s="727"/>
      <c r="Z35" s="727"/>
      <c r="AA35" s="728"/>
    </row>
    <row r="36" spans="1:27" ht="12.75" customHeight="1">
      <c r="A36" s="65"/>
      <c r="B36" s="66"/>
      <c r="C36" s="66"/>
      <c r="D36" s="66"/>
      <c r="E36" s="67"/>
      <c r="F36" s="75"/>
      <c r="G36" s="50"/>
      <c r="H36" s="50"/>
      <c r="I36" s="50"/>
      <c r="J36" s="50"/>
      <c r="K36" s="50"/>
      <c r="L36" s="50"/>
      <c r="M36" s="50"/>
      <c r="N36" s="180">
        <f aca="true" t="shared" si="0" ref="N36:N65">E36-F36</f>
        <v>0</v>
      </c>
      <c r="O36" s="591"/>
      <c r="P36" s="726" t="s">
        <v>815</v>
      </c>
      <c r="Q36" s="727"/>
      <c r="R36" s="727"/>
      <c r="S36" s="137">
        <v>110</v>
      </c>
      <c r="T36" s="152"/>
      <c r="U36" s="727" t="s">
        <v>825</v>
      </c>
      <c r="V36" s="727"/>
      <c r="W36" s="727"/>
      <c r="X36" s="727"/>
      <c r="Y36" s="727"/>
      <c r="Z36" s="727"/>
      <c r="AA36" s="728"/>
    </row>
    <row r="37" spans="1:27" ht="12.75" customHeight="1">
      <c r="A37" s="645" t="s">
        <v>963</v>
      </c>
      <c r="B37" s="646"/>
      <c r="C37" s="646"/>
      <c r="D37" s="647"/>
      <c r="E37" s="143">
        <f>SUM(E35)</f>
        <v>5720</v>
      </c>
      <c r="F37" s="153">
        <f>SUM(F35)</f>
        <v>0</v>
      </c>
      <c r="G37" s="68"/>
      <c r="H37" s="68"/>
      <c r="I37" s="68"/>
      <c r="J37" s="68"/>
      <c r="K37" s="68"/>
      <c r="L37" s="68"/>
      <c r="M37" s="68"/>
      <c r="N37" s="180"/>
      <c r="O37" s="591"/>
      <c r="P37" s="726" t="s">
        <v>816</v>
      </c>
      <c r="Q37" s="727"/>
      <c r="R37" s="727"/>
      <c r="S37" s="137">
        <v>220</v>
      </c>
      <c r="T37" s="152"/>
      <c r="U37" s="727" t="s">
        <v>826</v>
      </c>
      <c r="V37" s="727"/>
      <c r="W37" s="727"/>
      <c r="X37" s="727"/>
      <c r="Y37" s="727"/>
      <c r="Z37" s="727"/>
      <c r="AA37" s="728"/>
    </row>
    <row r="38" spans="1:27" ht="12.75" customHeight="1">
      <c r="A38" s="62"/>
      <c r="B38" s="10"/>
      <c r="C38" s="10"/>
      <c r="D38" s="10"/>
      <c r="E38" s="94"/>
      <c r="F38" s="91"/>
      <c r="G38" s="10"/>
      <c r="H38" s="10"/>
      <c r="I38" s="10"/>
      <c r="J38" s="10"/>
      <c r="K38" s="10"/>
      <c r="L38" s="10"/>
      <c r="M38" s="10"/>
      <c r="N38" s="180">
        <f t="shared" si="0"/>
        <v>0</v>
      </c>
      <c r="O38" s="591"/>
      <c r="P38" s="731" t="s">
        <v>817</v>
      </c>
      <c r="Q38" s="724"/>
      <c r="R38" s="724"/>
      <c r="S38" s="138">
        <v>200</v>
      </c>
      <c r="T38" s="161"/>
      <c r="U38" s="724" t="s">
        <v>827</v>
      </c>
      <c r="V38" s="724"/>
      <c r="W38" s="724"/>
      <c r="X38" s="724"/>
      <c r="Y38" s="724"/>
      <c r="Z38" s="724"/>
      <c r="AA38" s="725"/>
    </row>
    <row r="39" spans="1:27" ht="12.75" customHeight="1">
      <c r="A39" s="62"/>
      <c r="B39" s="10"/>
      <c r="C39" s="10"/>
      <c r="D39" s="10"/>
      <c r="E39" s="94"/>
      <c r="F39" s="91"/>
      <c r="G39" s="10"/>
      <c r="H39" s="10"/>
      <c r="I39" s="10"/>
      <c r="J39" s="10"/>
      <c r="K39" s="10"/>
      <c r="L39" s="10"/>
      <c r="M39" s="10"/>
      <c r="N39" s="180">
        <f t="shared" si="0"/>
        <v>0</v>
      </c>
      <c r="O39" s="592"/>
      <c r="P39" s="729" t="s">
        <v>32</v>
      </c>
      <c r="Q39" s="730"/>
      <c r="R39" s="730"/>
      <c r="S39" s="124">
        <f>SUM(S30:S38)</f>
        <v>2430</v>
      </c>
      <c r="T39" s="124">
        <f>SUM(T30:T38)</f>
        <v>0</v>
      </c>
      <c r="U39" s="733"/>
      <c r="V39" s="733"/>
      <c r="W39" s="733"/>
      <c r="X39" s="733"/>
      <c r="Y39" s="733"/>
      <c r="Z39" s="733"/>
      <c r="AA39" s="734"/>
    </row>
    <row r="40" spans="1:27" ht="12.75" customHeight="1">
      <c r="A40" s="62"/>
      <c r="B40" s="10"/>
      <c r="C40" s="10"/>
      <c r="D40" s="10"/>
      <c r="E40" s="94"/>
      <c r="F40" s="91"/>
      <c r="G40" s="10"/>
      <c r="H40" s="10"/>
      <c r="I40" s="10"/>
      <c r="J40" s="10"/>
      <c r="K40" s="10"/>
      <c r="L40" s="10"/>
      <c r="M40" s="10"/>
      <c r="N40" s="180">
        <f t="shared" si="0"/>
        <v>0</v>
      </c>
      <c r="O40" s="590" t="s">
        <v>157</v>
      </c>
      <c r="P40" s="735" t="s">
        <v>1792</v>
      </c>
      <c r="Q40" s="736"/>
      <c r="R40" s="736"/>
      <c r="S40" s="139">
        <v>70</v>
      </c>
      <c r="T40" s="160"/>
      <c r="U40" s="736" t="s">
        <v>158</v>
      </c>
      <c r="V40" s="736"/>
      <c r="W40" s="736"/>
      <c r="X40" s="736"/>
      <c r="Y40" s="736"/>
      <c r="Z40" s="736"/>
      <c r="AA40" s="740"/>
    </row>
    <row r="41" spans="1:27" ht="12.75" customHeight="1">
      <c r="A41" s="62"/>
      <c r="B41" s="95"/>
      <c r="C41" s="95"/>
      <c r="D41" s="95"/>
      <c r="E41" s="96"/>
      <c r="F41" s="97"/>
      <c r="G41" s="11"/>
      <c r="H41" s="11"/>
      <c r="I41" s="11"/>
      <c r="J41" s="11"/>
      <c r="K41" s="11"/>
      <c r="L41" s="11"/>
      <c r="M41" s="11"/>
      <c r="N41" s="180">
        <f t="shared" si="0"/>
        <v>0</v>
      </c>
      <c r="O41" s="591"/>
      <c r="P41" s="726" t="s">
        <v>1793</v>
      </c>
      <c r="Q41" s="727"/>
      <c r="R41" s="727"/>
      <c r="S41" s="137">
        <v>110</v>
      </c>
      <c r="T41" s="152"/>
      <c r="U41" s="727" t="s">
        <v>159</v>
      </c>
      <c r="V41" s="727"/>
      <c r="W41" s="727"/>
      <c r="X41" s="727"/>
      <c r="Y41" s="727"/>
      <c r="Z41" s="727"/>
      <c r="AA41" s="728"/>
    </row>
    <row r="42" spans="1:27" ht="12.75" customHeight="1">
      <c r="A42" s="38"/>
      <c r="B42" s="38"/>
      <c r="C42" s="38"/>
      <c r="D42" s="38"/>
      <c r="E42" s="38"/>
      <c r="F42" s="89"/>
      <c r="G42" s="38"/>
      <c r="H42" s="38"/>
      <c r="I42" s="38"/>
      <c r="J42" s="38"/>
      <c r="K42" s="38"/>
      <c r="L42" s="38"/>
      <c r="M42" s="38"/>
      <c r="N42" s="180">
        <f t="shared" si="0"/>
        <v>0</v>
      </c>
      <c r="O42" s="591"/>
      <c r="P42" s="726" t="s">
        <v>1801</v>
      </c>
      <c r="Q42" s="727"/>
      <c r="R42" s="727"/>
      <c r="S42" s="137">
        <v>350</v>
      </c>
      <c r="T42" s="152"/>
      <c r="U42" s="727" t="s">
        <v>160</v>
      </c>
      <c r="V42" s="727"/>
      <c r="W42" s="727"/>
      <c r="X42" s="727"/>
      <c r="Y42" s="727"/>
      <c r="Z42" s="727"/>
      <c r="AA42" s="728"/>
    </row>
    <row r="43" spans="1:27" ht="12.75" customHeight="1">
      <c r="A43" s="11"/>
      <c r="B43" s="11"/>
      <c r="C43" s="11"/>
      <c r="D43" s="11"/>
      <c r="E43" s="60"/>
      <c r="F43" s="89"/>
      <c r="G43" s="100"/>
      <c r="H43" s="38"/>
      <c r="I43" s="38"/>
      <c r="J43" s="38"/>
      <c r="K43" s="38"/>
      <c r="L43" s="38"/>
      <c r="M43" s="38"/>
      <c r="N43" s="180">
        <f t="shared" si="0"/>
        <v>0</v>
      </c>
      <c r="O43" s="591"/>
      <c r="P43" s="726" t="s">
        <v>1794</v>
      </c>
      <c r="Q43" s="727"/>
      <c r="R43" s="727"/>
      <c r="S43" s="137">
        <v>100</v>
      </c>
      <c r="T43" s="152"/>
      <c r="U43" s="727" t="s">
        <v>161</v>
      </c>
      <c r="V43" s="727"/>
      <c r="W43" s="727"/>
      <c r="X43" s="727"/>
      <c r="Y43" s="727"/>
      <c r="Z43" s="727"/>
      <c r="AA43" s="728"/>
    </row>
    <row r="44" spans="1:27" ht="12.75" customHeight="1">
      <c r="A44" s="62"/>
      <c r="B44" s="10"/>
      <c r="C44" s="10"/>
      <c r="D44" s="10"/>
      <c r="E44" s="63"/>
      <c r="F44" s="64"/>
      <c r="G44" s="68"/>
      <c r="H44" s="68"/>
      <c r="I44" s="68"/>
      <c r="J44" s="68"/>
      <c r="K44" s="68"/>
      <c r="L44" s="68"/>
      <c r="M44" s="68"/>
      <c r="N44" s="180">
        <f t="shared" si="0"/>
        <v>0</v>
      </c>
      <c r="O44" s="591"/>
      <c r="P44" s="726" t="s">
        <v>1795</v>
      </c>
      <c r="Q44" s="727"/>
      <c r="R44" s="727"/>
      <c r="S44" s="137">
        <v>240</v>
      </c>
      <c r="T44" s="152"/>
      <c r="U44" s="727" t="s">
        <v>162</v>
      </c>
      <c r="V44" s="727"/>
      <c r="W44" s="727"/>
      <c r="X44" s="727"/>
      <c r="Y44" s="727"/>
      <c r="Z44" s="727"/>
      <c r="AA44" s="728"/>
    </row>
    <row r="45" spans="1:27" ht="12.75" customHeight="1">
      <c r="A45" s="1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80">
        <f t="shared" si="0"/>
        <v>0</v>
      </c>
      <c r="O45" s="591"/>
      <c r="P45" s="726" t="s">
        <v>1796</v>
      </c>
      <c r="Q45" s="727"/>
      <c r="R45" s="727"/>
      <c r="S45" s="137">
        <v>290</v>
      </c>
      <c r="T45" s="152"/>
      <c r="U45" s="727" t="s">
        <v>163</v>
      </c>
      <c r="V45" s="727"/>
      <c r="W45" s="727"/>
      <c r="X45" s="727"/>
      <c r="Y45" s="727"/>
      <c r="Z45" s="727"/>
      <c r="AA45" s="728"/>
    </row>
    <row r="46" spans="1:27" ht="12.75" customHeight="1">
      <c r="A46" s="62"/>
      <c r="B46" s="10"/>
      <c r="C46" s="10"/>
      <c r="D46" s="10"/>
      <c r="E46" s="98"/>
      <c r="F46" s="91"/>
      <c r="G46" s="38"/>
      <c r="H46" s="38"/>
      <c r="I46" s="38"/>
      <c r="J46" s="38"/>
      <c r="K46" s="38"/>
      <c r="L46" s="38"/>
      <c r="M46" s="38"/>
      <c r="N46" s="180">
        <f t="shared" si="0"/>
        <v>0</v>
      </c>
      <c r="O46" s="591"/>
      <c r="P46" s="726" t="s">
        <v>1797</v>
      </c>
      <c r="Q46" s="727"/>
      <c r="R46" s="727"/>
      <c r="S46" s="137">
        <v>140</v>
      </c>
      <c r="T46" s="152"/>
      <c r="U46" s="727" t="s">
        <v>164</v>
      </c>
      <c r="V46" s="727"/>
      <c r="W46" s="727"/>
      <c r="X46" s="727"/>
      <c r="Y46" s="727"/>
      <c r="Z46" s="727"/>
      <c r="AA46" s="728"/>
    </row>
    <row r="47" spans="1:27" ht="12.75" customHeight="1">
      <c r="A47" s="92"/>
      <c r="B47" s="10"/>
      <c r="C47" s="10"/>
      <c r="D47" s="10"/>
      <c r="E47" s="98"/>
      <c r="F47" s="91"/>
      <c r="G47" s="38"/>
      <c r="H47" s="38"/>
      <c r="I47" s="38"/>
      <c r="J47" s="38"/>
      <c r="K47" s="38"/>
      <c r="L47" s="38"/>
      <c r="M47" s="38"/>
      <c r="N47" s="180">
        <f t="shared" si="0"/>
        <v>0</v>
      </c>
      <c r="O47" s="591"/>
      <c r="P47" s="726" t="s">
        <v>1798</v>
      </c>
      <c r="Q47" s="727"/>
      <c r="R47" s="727"/>
      <c r="S47" s="137">
        <v>210</v>
      </c>
      <c r="T47" s="152"/>
      <c r="U47" s="727" t="s">
        <v>165</v>
      </c>
      <c r="V47" s="727"/>
      <c r="W47" s="727"/>
      <c r="X47" s="727"/>
      <c r="Y47" s="727"/>
      <c r="Z47" s="727"/>
      <c r="AA47" s="728"/>
    </row>
    <row r="48" spans="1:27" ht="12.75" customHeight="1">
      <c r="A48" s="92"/>
      <c r="B48" s="10"/>
      <c r="C48" s="10"/>
      <c r="D48" s="10"/>
      <c r="E48" s="98"/>
      <c r="F48" s="91"/>
      <c r="G48" s="38"/>
      <c r="H48" s="38"/>
      <c r="I48" s="38"/>
      <c r="J48" s="38"/>
      <c r="K48" s="38"/>
      <c r="L48" s="38"/>
      <c r="M48" s="38"/>
      <c r="N48" s="180">
        <f t="shared" si="0"/>
        <v>0</v>
      </c>
      <c r="O48" s="591"/>
      <c r="P48" s="726" t="s">
        <v>1799</v>
      </c>
      <c r="Q48" s="727"/>
      <c r="R48" s="727"/>
      <c r="S48" s="137">
        <v>150</v>
      </c>
      <c r="T48" s="152"/>
      <c r="U48" s="727" t="s">
        <v>166</v>
      </c>
      <c r="V48" s="727"/>
      <c r="W48" s="727"/>
      <c r="X48" s="727"/>
      <c r="Y48" s="727"/>
      <c r="Z48" s="727"/>
      <c r="AA48" s="728"/>
    </row>
    <row r="49" spans="1:27" ht="12.75" customHeight="1">
      <c r="A49" s="92"/>
      <c r="B49" s="10"/>
      <c r="C49" s="10"/>
      <c r="D49" s="10"/>
      <c r="E49" s="98"/>
      <c r="F49" s="91"/>
      <c r="G49" s="38"/>
      <c r="H49" s="38"/>
      <c r="I49" s="38"/>
      <c r="J49" s="38"/>
      <c r="K49" s="38"/>
      <c r="L49" s="38"/>
      <c r="M49" s="38"/>
      <c r="N49" s="180">
        <f t="shared" si="0"/>
        <v>0</v>
      </c>
      <c r="O49" s="591"/>
      <c r="P49" s="726" t="s">
        <v>1800</v>
      </c>
      <c r="Q49" s="727"/>
      <c r="R49" s="727"/>
      <c r="S49" s="138">
        <v>510</v>
      </c>
      <c r="T49" s="161"/>
      <c r="U49" s="724" t="s">
        <v>167</v>
      </c>
      <c r="V49" s="724"/>
      <c r="W49" s="724"/>
      <c r="X49" s="724"/>
      <c r="Y49" s="724"/>
      <c r="Z49" s="724"/>
      <c r="AA49" s="725"/>
    </row>
    <row r="50" spans="1:27" ht="12.75" customHeight="1">
      <c r="A50" s="92"/>
      <c r="B50" s="10"/>
      <c r="C50" s="10"/>
      <c r="D50" s="10"/>
      <c r="E50" s="98"/>
      <c r="F50" s="91"/>
      <c r="G50" s="38"/>
      <c r="H50" s="38"/>
      <c r="I50" s="38"/>
      <c r="J50" s="38"/>
      <c r="K50" s="38"/>
      <c r="L50" s="38"/>
      <c r="M50" s="38"/>
      <c r="N50" s="180">
        <f t="shared" si="0"/>
        <v>0</v>
      </c>
      <c r="O50" s="592"/>
      <c r="P50" s="729" t="s">
        <v>32</v>
      </c>
      <c r="Q50" s="730"/>
      <c r="R50" s="730"/>
      <c r="S50" s="124">
        <f>SUM(S40:S49)</f>
        <v>2170</v>
      </c>
      <c r="T50" s="124">
        <f>SUM(T40:T49)</f>
        <v>0</v>
      </c>
      <c r="U50" s="733"/>
      <c r="V50" s="733"/>
      <c r="W50" s="733"/>
      <c r="X50" s="733"/>
      <c r="Y50" s="733"/>
      <c r="Z50" s="733"/>
      <c r="AA50" s="734"/>
    </row>
    <row r="51" spans="1:20" ht="12.75" customHeight="1">
      <c r="A51" s="92"/>
      <c r="B51" s="10"/>
      <c r="C51" s="10"/>
      <c r="D51" s="10"/>
      <c r="E51" s="98"/>
      <c r="F51" s="91"/>
      <c r="G51" s="38"/>
      <c r="H51" s="38"/>
      <c r="I51" s="38"/>
      <c r="J51" s="38"/>
      <c r="K51" s="38"/>
      <c r="L51" s="38"/>
      <c r="M51" s="38"/>
      <c r="N51" s="180">
        <f t="shared" si="0"/>
        <v>0</v>
      </c>
      <c r="P51" s="33"/>
      <c r="T51" s="76"/>
    </row>
    <row r="52" spans="1:21" ht="12.75" customHeight="1">
      <c r="A52" s="92"/>
      <c r="B52" s="10"/>
      <c r="C52" s="10"/>
      <c r="D52" s="10"/>
      <c r="E52" s="98"/>
      <c r="F52" s="91"/>
      <c r="G52" s="38"/>
      <c r="H52" s="38"/>
      <c r="I52" s="38"/>
      <c r="J52" s="38"/>
      <c r="K52" s="38"/>
      <c r="L52" s="38"/>
      <c r="M52" s="38"/>
      <c r="N52" s="180">
        <f t="shared" si="0"/>
        <v>0</v>
      </c>
      <c r="O52" s="645" t="s">
        <v>802</v>
      </c>
      <c r="P52" s="646"/>
      <c r="Q52" s="646"/>
      <c r="R52" s="647"/>
      <c r="S52" s="143">
        <f>S24+S29+S39+S50</f>
        <v>14350</v>
      </c>
      <c r="T52" s="153">
        <f>T24+T29+T39+T50</f>
        <v>0</v>
      </c>
      <c r="U52" s="36"/>
    </row>
    <row r="53" spans="1:27" ht="12.75" customHeight="1">
      <c r="A53" s="92"/>
      <c r="B53" s="10"/>
      <c r="C53" s="10"/>
      <c r="D53" s="10"/>
      <c r="E53" s="98"/>
      <c r="F53" s="91"/>
      <c r="G53" s="38"/>
      <c r="H53" s="38"/>
      <c r="I53" s="38"/>
      <c r="J53" s="38"/>
      <c r="K53" s="38"/>
      <c r="L53" s="38"/>
      <c r="M53" s="38"/>
      <c r="N53" s="180">
        <f t="shared" si="0"/>
        <v>0</v>
      </c>
      <c r="O53" s="62"/>
      <c r="P53" s="10"/>
      <c r="Q53" s="10"/>
      <c r="R53" s="10"/>
      <c r="S53" s="63"/>
      <c r="T53" s="64"/>
      <c r="U53" s="68"/>
      <c r="V53" s="68"/>
      <c r="W53" s="68"/>
      <c r="X53" s="68"/>
      <c r="Y53" s="68"/>
      <c r="Z53" s="68"/>
      <c r="AA53" s="68"/>
    </row>
    <row r="54" spans="1:14" ht="12.75" customHeight="1">
      <c r="A54" s="92"/>
      <c r="B54" s="10"/>
      <c r="C54" s="10"/>
      <c r="D54" s="10"/>
      <c r="E54" s="98"/>
      <c r="F54" s="91"/>
      <c r="G54" s="38"/>
      <c r="H54" s="38"/>
      <c r="I54" s="38"/>
      <c r="J54" s="38"/>
      <c r="K54" s="38"/>
      <c r="L54" s="38"/>
      <c r="M54" s="38"/>
      <c r="N54" s="180">
        <f t="shared" si="0"/>
        <v>0</v>
      </c>
    </row>
    <row r="55" spans="1:14" ht="12.75" customHeight="1">
      <c r="A55" s="92"/>
      <c r="B55" s="10"/>
      <c r="C55" s="10"/>
      <c r="D55" s="10"/>
      <c r="E55" s="98"/>
      <c r="F55" s="91"/>
      <c r="G55" s="38"/>
      <c r="H55" s="38"/>
      <c r="I55" s="38"/>
      <c r="J55" s="38"/>
      <c r="K55" s="38"/>
      <c r="L55" s="38"/>
      <c r="M55" s="38"/>
      <c r="N55" s="180">
        <f t="shared" si="0"/>
        <v>0</v>
      </c>
    </row>
    <row r="56" spans="1:14" ht="12.75" customHeight="1">
      <c r="A56" s="92"/>
      <c r="B56" s="10"/>
      <c r="C56" s="10"/>
      <c r="D56" s="10"/>
      <c r="E56" s="98"/>
      <c r="F56" s="91"/>
      <c r="G56" s="38"/>
      <c r="H56" s="38"/>
      <c r="I56" s="38"/>
      <c r="J56" s="38"/>
      <c r="K56" s="38"/>
      <c r="L56" s="38"/>
      <c r="M56" s="38"/>
      <c r="N56" s="180">
        <f t="shared" si="0"/>
        <v>0</v>
      </c>
    </row>
    <row r="57" spans="1:14" ht="12.75" customHeight="1">
      <c r="A57" s="92"/>
      <c r="B57" s="38"/>
      <c r="C57" s="38"/>
      <c r="D57" s="38"/>
      <c r="E57" s="98"/>
      <c r="F57" s="91"/>
      <c r="G57" s="38"/>
      <c r="H57" s="38"/>
      <c r="I57" s="38"/>
      <c r="J57" s="38"/>
      <c r="K57" s="38"/>
      <c r="L57" s="38"/>
      <c r="M57" s="38"/>
      <c r="N57" s="180">
        <f t="shared" si="0"/>
        <v>0</v>
      </c>
    </row>
    <row r="58" spans="1:14" ht="12.75" customHeight="1">
      <c r="A58" s="92"/>
      <c r="B58" s="38"/>
      <c r="C58" s="38"/>
      <c r="D58" s="38"/>
      <c r="E58" s="98"/>
      <c r="F58" s="91"/>
      <c r="G58" s="38"/>
      <c r="H58" s="38"/>
      <c r="I58" s="38"/>
      <c r="J58" s="38"/>
      <c r="K58" s="38"/>
      <c r="L58" s="38"/>
      <c r="M58" s="38"/>
      <c r="N58" s="180">
        <f t="shared" si="0"/>
        <v>0</v>
      </c>
    </row>
    <row r="59" spans="1:14" ht="12.75" customHeight="1">
      <c r="A59" s="92"/>
      <c r="B59" s="59"/>
      <c r="C59" s="59"/>
      <c r="D59" s="59"/>
      <c r="E59" s="60"/>
      <c r="F59" s="93"/>
      <c r="G59" s="38"/>
      <c r="H59" s="38"/>
      <c r="I59" s="38"/>
      <c r="J59" s="38"/>
      <c r="K59" s="38"/>
      <c r="L59" s="38"/>
      <c r="M59" s="38"/>
      <c r="N59" s="180">
        <f t="shared" si="0"/>
        <v>0</v>
      </c>
    </row>
    <row r="60" spans="1:14" ht="12.75" customHeight="1">
      <c r="A60" s="62"/>
      <c r="B60" s="10"/>
      <c r="C60" s="10"/>
      <c r="D60" s="10"/>
      <c r="E60" s="63"/>
      <c r="F60" s="90"/>
      <c r="G60" s="68"/>
      <c r="H60" s="68"/>
      <c r="I60" s="68"/>
      <c r="J60" s="68"/>
      <c r="K60" s="68"/>
      <c r="L60" s="68"/>
      <c r="M60" s="68"/>
      <c r="N60" s="180">
        <f t="shared" si="0"/>
        <v>0</v>
      </c>
    </row>
    <row r="61" spans="1:14" ht="12.75" customHeight="1">
      <c r="A61" s="439"/>
      <c r="B61" s="439"/>
      <c r="C61" s="439"/>
      <c r="D61" s="439"/>
      <c r="E61" s="60"/>
      <c r="F61" s="89"/>
      <c r="G61" s="68"/>
      <c r="H61" s="68"/>
      <c r="I61" s="68"/>
      <c r="J61" s="68"/>
      <c r="K61" s="68"/>
      <c r="L61" s="68"/>
      <c r="M61" s="68"/>
      <c r="N61" s="180">
        <f t="shared" si="0"/>
        <v>0</v>
      </c>
    </row>
    <row r="62" spans="1:14" ht="12.75" customHeight="1">
      <c r="A62" s="62"/>
      <c r="B62" s="10"/>
      <c r="C62" s="10"/>
      <c r="D62" s="10"/>
      <c r="E62" s="63"/>
      <c r="F62" s="64"/>
      <c r="G62" s="68"/>
      <c r="H62" s="68"/>
      <c r="I62" s="68"/>
      <c r="J62" s="68"/>
      <c r="K62" s="68"/>
      <c r="L62" s="68"/>
      <c r="M62" s="68"/>
      <c r="N62" s="180">
        <f t="shared" si="0"/>
        <v>0</v>
      </c>
    </row>
    <row r="63" spans="1:14" ht="12.75" customHeight="1">
      <c r="A63" s="62"/>
      <c r="B63" s="59"/>
      <c r="C63" s="59"/>
      <c r="D63" s="69"/>
      <c r="E63" s="60"/>
      <c r="F63" s="60"/>
      <c r="G63" s="33"/>
      <c r="H63" s="33"/>
      <c r="I63" s="33"/>
      <c r="J63" s="33"/>
      <c r="K63" s="33"/>
      <c r="L63" s="33"/>
      <c r="M63" s="33"/>
      <c r="N63" s="180">
        <f t="shared" si="0"/>
        <v>0</v>
      </c>
    </row>
    <row r="64" spans="1:14" ht="12.75" customHeight="1">
      <c r="A64" s="70"/>
      <c r="B64" s="70"/>
      <c r="C64" s="70"/>
      <c r="D64" s="70"/>
      <c r="E64" s="70"/>
      <c r="F64" s="70"/>
      <c r="G64" s="45"/>
      <c r="H64" s="45"/>
      <c r="I64" s="45"/>
      <c r="J64" s="45"/>
      <c r="K64" s="45"/>
      <c r="L64" s="45"/>
      <c r="M64" s="45"/>
      <c r="N64" s="180">
        <f t="shared" si="0"/>
        <v>0</v>
      </c>
    </row>
    <row r="65" spans="1:14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180">
        <f t="shared" si="0"/>
        <v>0</v>
      </c>
    </row>
    <row r="66" spans="1:27" ht="12.75" customHeight="1">
      <c r="A66" s="629" t="s">
        <v>949</v>
      </c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629"/>
    </row>
    <row r="67" spans="2:14" ht="12.7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5"/>
    </row>
    <row r="68" ht="12.75" customHeight="1">
      <c r="N68" s="25"/>
    </row>
    <row r="69" spans="1:14" ht="12.75" customHeight="1">
      <c r="A69" s="52"/>
      <c r="N69" s="25"/>
    </row>
    <row r="71" spans="2:27" ht="12.7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O71" s="62"/>
      <c r="P71" s="10"/>
      <c r="Q71" s="10"/>
      <c r="R71" s="10"/>
      <c r="S71" s="60"/>
      <c r="T71" s="64"/>
      <c r="U71" s="38"/>
      <c r="V71" s="38"/>
      <c r="W71" s="38"/>
      <c r="X71" s="38"/>
      <c r="Y71" s="38"/>
      <c r="Z71" s="38"/>
      <c r="AA71" s="38"/>
    </row>
    <row r="72" spans="15:27" ht="12.75" customHeight="1">
      <c r="O72" s="62"/>
      <c r="P72" s="10"/>
      <c r="Q72" s="10"/>
      <c r="R72" s="10"/>
      <c r="S72" s="60"/>
      <c r="T72" s="64"/>
      <c r="U72" s="38"/>
      <c r="V72" s="38"/>
      <c r="W72" s="38"/>
      <c r="X72" s="38"/>
      <c r="Y72" s="38"/>
      <c r="Z72" s="38"/>
      <c r="AA72" s="38"/>
    </row>
    <row r="73" spans="15:27" ht="12.75" customHeight="1">
      <c r="O73" s="62"/>
      <c r="P73" s="10"/>
      <c r="Q73" s="10"/>
      <c r="R73" s="10"/>
      <c r="S73" s="60"/>
      <c r="T73" s="64"/>
      <c r="U73" s="38"/>
      <c r="V73" s="38"/>
      <c r="W73" s="38"/>
      <c r="X73" s="38"/>
      <c r="Y73" s="38"/>
      <c r="Z73" s="38"/>
      <c r="AA73" s="38"/>
    </row>
    <row r="74" spans="15:27" ht="12.75" customHeight="1">
      <c r="O74" s="62"/>
      <c r="P74" s="10"/>
      <c r="Q74" s="10"/>
      <c r="R74" s="10"/>
      <c r="S74" s="60"/>
      <c r="T74" s="64"/>
      <c r="U74" s="38"/>
      <c r="V74" s="38"/>
      <c r="W74" s="38"/>
      <c r="X74" s="38"/>
      <c r="Y74" s="38"/>
      <c r="Z74" s="38"/>
      <c r="AA74" s="38"/>
    </row>
    <row r="75" spans="15:27" ht="12.75" customHeight="1">
      <c r="O75" s="62"/>
      <c r="P75" s="10"/>
      <c r="Q75" s="10"/>
      <c r="R75" s="10"/>
      <c r="S75" s="60"/>
      <c r="T75" s="64"/>
      <c r="U75" s="38"/>
      <c r="V75" s="38"/>
      <c r="W75" s="38"/>
      <c r="X75" s="38"/>
      <c r="Y75" s="38"/>
      <c r="Z75" s="38"/>
      <c r="AA75" s="38"/>
    </row>
    <row r="76" spans="15:27" ht="12.75" customHeight="1">
      <c r="O76" s="62"/>
      <c r="P76" s="59"/>
      <c r="Q76" s="59"/>
      <c r="R76" s="59"/>
      <c r="S76" s="60"/>
      <c r="T76" s="60"/>
      <c r="U76" s="38"/>
      <c r="V76" s="38"/>
      <c r="W76" s="38"/>
      <c r="X76" s="38"/>
      <c r="Y76" s="38"/>
      <c r="Z76" s="38"/>
      <c r="AA76" s="38"/>
    </row>
    <row r="77" spans="15:27" ht="12.75" customHeight="1">
      <c r="O77" s="62"/>
      <c r="P77" s="38"/>
      <c r="Q77" s="38"/>
      <c r="R77" s="38"/>
      <c r="S77" s="60"/>
      <c r="T77" s="64"/>
      <c r="U77" s="68"/>
      <c r="V77" s="68"/>
      <c r="W77" s="68"/>
      <c r="X77" s="68"/>
      <c r="Y77" s="68"/>
      <c r="Z77" s="68"/>
      <c r="AA77" s="68"/>
    </row>
    <row r="78" spans="15:27" ht="12.75" customHeight="1">
      <c r="O78" s="62"/>
      <c r="P78" s="38"/>
      <c r="Q78" s="38"/>
      <c r="R78" s="38"/>
      <c r="S78" s="60"/>
      <c r="T78" s="64"/>
      <c r="U78" s="68"/>
      <c r="V78" s="68"/>
      <c r="W78" s="68"/>
      <c r="X78" s="68"/>
      <c r="Y78" s="68"/>
      <c r="Z78" s="68"/>
      <c r="AA78" s="68"/>
    </row>
    <row r="79" spans="15:27" ht="12.75" customHeight="1">
      <c r="O79" s="62"/>
      <c r="P79" s="38"/>
      <c r="Q79" s="38"/>
      <c r="R79" s="38"/>
      <c r="S79" s="60"/>
      <c r="T79" s="64"/>
      <c r="U79" s="68"/>
      <c r="V79" s="68"/>
      <c r="W79" s="68"/>
      <c r="X79" s="68"/>
      <c r="Y79" s="68"/>
      <c r="Z79" s="68"/>
      <c r="AA79" s="68"/>
    </row>
    <row r="80" spans="15:27" ht="12.75" customHeight="1">
      <c r="O80" s="62"/>
      <c r="P80" s="38"/>
      <c r="Q80" s="38"/>
      <c r="R80" s="38"/>
      <c r="S80" s="60"/>
      <c r="T80" s="64"/>
      <c r="U80" s="68"/>
      <c r="V80" s="68"/>
      <c r="W80" s="68"/>
      <c r="X80" s="68"/>
      <c r="Y80" s="68"/>
      <c r="Z80" s="68"/>
      <c r="AA80" s="68"/>
    </row>
    <row r="81" spans="15:27" ht="12.75" customHeight="1">
      <c r="O81" s="62"/>
      <c r="P81" s="38"/>
      <c r="Q81" s="38"/>
      <c r="R81" s="38"/>
      <c r="S81" s="60"/>
      <c r="T81" s="64"/>
      <c r="U81" s="68"/>
      <c r="V81" s="68"/>
      <c r="W81" s="68"/>
      <c r="X81" s="68"/>
      <c r="Y81" s="68"/>
      <c r="Z81" s="68"/>
      <c r="AA81" s="68"/>
    </row>
    <row r="82" spans="15:27" ht="12.75" customHeight="1">
      <c r="O82" s="62"/>
      <c r="P82" s="38"/>
      <c r="Q82" s="38"/>
      <c r="R82" s="38"/>
      <c r="S82" s="60"/>
      <c r="T82" s="64"/>
      <c r="U82" s="68"/>
      <c r="V82" s="68"/>
      <c r="W82" s="68"/>
      <c r="X82" s="68"/>
      <c r="Y82" s="68"/>
      <c r="Z82" s="68"/>
      <c r="AA82" s="68"/>
    </row>
    <row r="83" spans="15:27" ht="12.75" customHeight="1">
      <c r="O83" s="62"/>
      <c r="P83" s="38"/>
      <c r="Q83" s="38"/>
      <c r="R83" s="38"/>
      <c r="S83" s="60"/>
      <c r="T83" s="64"/>
      <c r="U83" s="68"/>
      <c r="V83" s="68"/>
      <c r="W83" s="68"/>
      <c r="X83" s="68"/>
      <c r="Y83" s="68"/>
      <c r="Z83" s="68"/>
      <c r="AA83" s="68"/>
    </row>
    <row r="84" spans="15:27" ht="12.75" customHeight="1">
      <c r="O84" s="62"/>
      <c r="P84" s="38"/>
      <c r="Q84" s="38"/>
      <c r="R84" s="38"/>
      <c r="S84" s="60"/>
      <c r="T84" s="64"/>
      <c r="U84" s="68"/>
      <c r="V84" s="68"/>
      <c r="W84" s="68"/>
      <c r="X84" s="68"/>
      <c r="Y84" s="68"/>
      <c r="Z84" s="68"/>
      <c r="AA84" s="68"/>
    </row>
    <row r="85" spans="15:27" ht="12.75" customHeight="1">
      <c r="O85" s="62"/>
      <c r="P85" s="59"/>
      <c r="Q85" s="59"/>
      <c r="R85" s="59"/>
      <c r="S85" s="60"/>
      <c r="T85" s="60"/>
      <c r="U85" s="38"/>
      <c r="V85" s="38"/>
      <c r="W85" s="38"/>
      <c r="X85" s="38"/>
      <c r="Y85" s="38"/>
      <c r="Z85" s="38"/>
      <c r="AA85" s="38"/>
    </row>
    <row r="87" spans="21:27" ht="12.75" customHeight="1">
      <c r="U87" s="25"/>
      <c r="V87" s="25"/>
      <c r="W87" s="25"/>
      <c r="X87" s="25"/>
      <c r="Y87" s="25"/>
      <c r="Z87" s="25"/>
      <c r="AA87" s="25"/>
    </row>
    <row r="88" spans="15:27" ht="12.75" customHeight="1"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5:27" ht="12.75" customHeight="1"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5:27" ht="12.75" customHeight="1"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5:27" ht="12.75" customHeight="1"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5:27" ht="12.75" customHeight="1"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5:27" ht="12.75" customHeight="1"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5:27" ht="12.75" customHeight="1"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5:27" ht="12.75" customHeight="1"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7" spans="15:27" ht="12.75" customHeight="1"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5:27" ht="12.75" customHeight="1"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</sheetData>
  <sheetProtection/>
  <mergeCells count="174">
    <mergeCell ref="B29:D29"/>
    <mergeCell ref="B32:D32"/>
    <mergeCell ref="X1:AA1"/>
    <mergeCell ref="H1:W1"/>
    <mergeCell ref="O52:R52"/>
    <mergeCell ref="B24:D24"/>
    <mergeCell ref="B35:D35"/>
    <mergeCell ref="G35:M35"/>
    <mergeCell ref="B34:D34"/>
    <mergeCell ref="G31:M31"/>
    <mergeCell ref="B26:D26"/>
    <mergeCell ref="P26:R26"/>
    <mergeCell ref="P27:R27"/>
    <mergeCell ref="B28:D28"/>
    <mergeCell ref="G28:M28"/>
    <mergeCell ref="A66:AA66"/>
    <mergeCell ref="B30:D30"/>
    <mergeCell ref="B31:D31"/>
    <mergeCell ref="B33:D33"/>
    <mergeCell ref="G34:M34"/>
    <mergeCell ref="G32:M32"/>
    <mergeCell ref="G29:M29"/>
    <mergeCell ref="G33:M33"/>
    <mergeCell ref="G27:M27"/>
    <mergeCell ref="G25:M25"/>
    <mergeCell ref="G26:M26"/>
    <mergeCell ref="U50:AA50"/>
    <mergeCell ref="U49:AA49"/>
    <mergeCell ref="P48:R48"/>
    <mergeCell ref="U45:AA45"/>
    <mergeCell ref="U43:AA43"/>
    <mergeCell ref="U41:AA41"/>
    <mergeCell ref="P49:R49"/>
    <mergeCell ref="P50:R50"/>
    <mergeCell ref="B27:D27"/>
    <mergeCell ref="G23:M23"/>
    <mergeCell ref="P40:R40"/>
    <mergeCell ref="P28:R28"/>
    <mergeCell ref="P35:R35"/>
    <mergeCell ref="P42:R42"/>
    <mergeCell ref="A37:D37"/>
    <mergeCell ref="B25:D25"/>
    <mergeCell ref="O25:O29"/>
    <mergeCell ref="G30:M30"/>
    <mergeCell ref="P25:R25"/>
    <mergeCell ref="G24:M24"/>
    <mergeCell ref="U48:AA48"/>
    <mergeCell ref="U42:AA42"/>
    <mergeCell ref="U36:AA36"/>
    <mergeCell ref="U39:AA39"/>
    <mergeCell ref="U35:AA35"/>
    <mergeCell ref="U24:AA24"/>
    <mergeCell ref="P45:R45"/>
    <mergeCell ref="P41:R41"/>
    <mergeCell ref="P17:R17"/>
    <mergeCell ref="G18:M18"/>
    <mergeCell ref="G17:M17"/>
    <mergeCell ref="U18:AA18"/>
    <mergeCell ref="U17:AA17"/>
    <mergeCell ref="U20:AA20"/>
    <mergeCell ref="P20:R20"/>
    <mergeCell ref="A61:D61"/>
    <mergeCell ref="U40:AA40"/>
    <mergeCell ref="P21:R21"/>
    <mergeCell ref="U32:AA32"/>
    <mergeCell ref="P44:R44"/>
    <mergeCell ref="U27:AA27"/>
    <mergeCell ref="U30:AA30"/>
    <mergeCell ref="U25:AA25"/>
    <mergeCell ref="U26:AA26"/>
    <mergeCell ref="P36:R36"/>
    <mergeCell ref="B23:D23"/>
    <mergeCell ref="A21:D21"/>
    <mergeCell ref="G15:M15"/>
    <mergeCell ref="B15:D15"/>
    <mergeCell ref="U31:AA31"/>
    <mergeCell ref="U28:AA28"/>
    <mergeCell ref="U23:AA23"/>
    <mergeCell ref="U22:AA22"/>
    <mergeCell ref="U21:AA21"/>
    <mergeCell ref="P16:R16"/>
    <mergeCell ref="G14:M14"/>
    <mergeCell ref="B19:D19"/>
    <mergeCell ref="B13:D13"/>
    <mergeCell ref="G16:M16"/>
    <mergeCell ref="U16:AA16"/>
    <mergeCell ref="U14:AA14"/>
    <mergeCell ref="P18:R18"/>
    <mergeCell ref="P19:R19"/>
    <mergeCell ref="U19:AA19"/>
    <mergeCell ref="B16:D16"/>
    <mergeCell ref="U13:AA13"/>
    <mergeCell ref="P12:R12"/>
    <mergeCell ref="U11:AA11"/>
    <mergeCell ref="U15:AA15"/>
    <mergeCell ref="U12:AA12"/>
    <mergeCell ref="P10:R10"/>
    <mergeCell ref="P15:R15"/>
    <mergeCell ref="B11:D11"/>
    <mergeCell ref="B6:D6"/>
    <mergeCell ref="B18:D18"/>
    <mergeCell ref="B10:D10"/>
    <mergeCell ref="B8:D8"/>
    <mergeCell ref="B7:D7"/>
    <mergeCell ref="B9:D9"/>
    <mergeCell ref="B12:D12"/>
    <mergeCell ref="B14:D14"/>
    <mergeCell ref="B17:D17"/>
    <mergeCell ref="G11:M11"/>
    <mergeCell ref="G19:M19"/>
    <mergeCell ref="G10:M10"/>
    <mergeCell ref="G13:M13"/>
    <mergeCell ref="P11:R11"/>
    <mergeCell ref="O6:O24"/>
    <mergeCell ref="G8:M8"/>
    <mergeCell ref="G7:M7"/>
    <mergeCell ref="P13:R13"/>
    <mergeCell ref="G12:M12"/>
    <mergeCell ref="U3:Z3"/>
    <mergeCell ref="A3:C3"/>
    <mergeCell ref="U2:AA2"/>
    <mergeCell ref="D2:E2"/>
    <mergeCell ref="P2:Q2"/>
    <mergeCell ref="D3:S3"/>
    <mergeCell ref="A1:C1"/>
    <mergeCell ref="F2:G2"/>
    <mergeCell ref="J2:M2"/>
    <mergeCell ref="B5:D5"/>
    <mergeCell ref="G9:M9"/>
    <mergeCell ref="P9:R9"/>
    <mergeCell ref="P8:R8"/>
    <mergeCell ref="P7:R7"/>
    <mergeCell ref="G5:M5"/>
    <mergeCell ref="A2:C2"/>
    <mergeCell ref="P34:R34"/>
    <mergeCell ref="U5:AA5"/>
    <mergeCell ref="P5:R5"/>
    <mergeCell ref="U6:AA6"/>
    <mergeCell ref="U4:V4"/>
    <mergeCell ref="A4:S4"/>
    <mergeCell ref="G6:M6"/>
    <mergeCell ref="A6:A19"/>
    <mergeCell ref="U7:AA7"/>
    <mergeCell ref="U33:AA33"/>
    <mergeCell ref="X4:Z4"/>
    <mergeCell ref="U29:AA29"/>
    <mergeCell ref="P30:R30"/>
    <mergeCell ref="P31:R31"/>
    <mergeCell ref="P24:R24"/>
    <mergeCell ref="P23:R23"/>
    <mergeCell ref="P22:R22"/>
    <mergeCell ref="P14:R14"/>
    <mergeCell ref="U9:AA9"/>
    <mergeCell ref="U10:AA10"/>
    <mergeCell ref="O40:O50"/>
    <mergeCell ref="P47:R47"/>
    <mergeCell ref="U47:AA47"/>
    <mergeCell ref="P39:R39"/>
    <mergeCell ref="P38:R38"/>
    <mergeCell ref="P6:R6"/>
    <mergeCell ref="U8:AA8"/>
    <mergeCell ref="P32:R32"/>
    <mergeCell ref="U34:AA34"/>
    <mergeCell ref="P33:R33"/>
    <mergeCell ref="U38:AA38"/>
    <mergeCell ref="P46:R46"/>
    <mergeCell ref="U46:AA46"/>
    <mergeCell ref="U44:AA44"/>
    <mergeCell ref="P43:R43"/>
    <mergeCell ref="A24:A35"/>
    <mergeCell ref="O30:O39"/>
    <mergeCell ref="U37:AA37"/>
    <mergeCell ref="P37:R37"/>
    <mergeCell ref="P29:R29"/>
  </mergeCells>
  <conditionalFormatting sqref="F6:F37">
    <cfRule type="cellIs" priority="2" dxfId="20" operator="greaterThan" stopIfTrue="1">
      <formula>E6</formula>
    </cfRule>
  </conditionalFormatting>
  <conditionalFormatting sqref="T6:T52">
    <cfRule type="cellIs" priority="1" dxfId="20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2017-07-13T02:17:54Z</cp:lastPrinted>
  <dcterms:created xsi:type="dcterms:W3CDTF">2009-05-25T08:22:39Z</dcterms:created>
  <dcterms:modified xsi:type="dcterms:W3CDTF">2017-09-14T04:03:46Z</dcterms:modified>
  <cp:category/>
  <cp:version/>
  <cp:contentType/>
  <cp:contentStatus/>
</cp:coreProperties>
</file>